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rantisek.kos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20" sheetId="3" r:id="rId3"/>
    <sheet name="SO 134" sheetId="4" r:id="rId4"/>
    <sheet name="SO 431" sheetId="5" r:id="rId5"/>
  </sheets>
  <definedNames/>
  <calcPr/>
  <webPublishing/>
</workbook>
</file>

<file path=xl/sharedStrings.xml><?xml version="1.0" encoding="utf-8"?>
<sst xmlns="http://schemas.openxmlformats.org/spreadsheetml/2006/main" count="1344" uniqueCount="424">
  <si>
    <t>Firma: 4roads</t>
  </si>
  <si>
    <t>Rekapitulace ceny</t>
  </si>
  <si>
    <t>Stavba: 1225624 - Úprava bezmotorové komunikace A2 v úseku Breitfeldova – Negrelliho viadukt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</si>
  <si>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</si>
  <si>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</si>
  <si>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</si>
  <si>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</si>
  <si>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</si>
  <si>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</si>
  <si>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</si>
  <si>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</si>
  <si>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</si>
  <si>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</si>
  <si>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</si>
  <si>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</si>
  <si>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1225624</t>
  </si>
  <si>
    <t>Úprava bezmotorové komunikace A2 v úseku Breitfeldova – Negrelliho viadukt</t>
  </si>
  <si>
    <t>O</t>
  </si>
  <si>
    <t>Rozpočet:</t>
  </si>
  <si>
    <t>0,00</t>
  </si>
  <si>
    <t>15,00</t>
  </si>
  <si>
    <t>21,00</t>
  </si>
  <si>
    <t>3</t>
  </si>
  <si>
    <t>2</t>
  </si>
  <si>
    <t>SO 000</t>
  </si>
  <si>
    <t>VON 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</si>
  <si>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</si>
  <si>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</si>
  <si>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</si>
  <si>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</si>
  <si>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</si>
  <si>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</si>
  <si>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</si>
  <si>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</si>
  <si>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</si>
  <si>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</si>
  <si>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</si>
  <si>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</si>
  <si>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</si>
  <si>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</si>
  <si>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</si>
  <si>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</si>
  <si>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</si>
  <si>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</si>
  <si>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</si>
  <si>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</si>
  <si>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</si>
  <si>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</si>
  <si>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</si>
  <si>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</si>
  <si>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</si>
  <si>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VV</t>
  </si>
  <si>
    <t>TS</t>
  </si>
  <si>
    <t>zahrnuje veškeré náklady spojené s objednatelem požadovanými zkouškami</t>
  </si>
  <si>
    <t>02720</t>
  </si>
  <si>
    <t>POMOC PRÁCE ZŘÍZ NEBO ZAJIŠŤ REGULACI A OCHRANU DOPRAVY</t>
  </si>
  <si>
    <t>Položka zahrnuje kompletní dopravně-inženýrská opatření po celou dobu stavby dle projektové dokumentace a aktuálních požadavků na provedení díla.</t>
  </si>
  <si>
    <t>zahrnuje veškeré náklady spojené s objednatelem požadovanými zařízeními</t>
  </si>
  <si>
    <t>02911</t>
  </si>
  <si>
    <t>OSTATNÍ POŽADAVKY - GEODETICKÉ ZAMĚŘENÍ</t>
  </si>
  <si>
    <t>Zaměření pro potřeby zpracování DSPS, RDS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</si>
  <si>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</si>
  <si>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</si>
  <si>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</si>
  <si>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</si>
  <si>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</si>
  <si>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Vč. tištěné formy dle požadavku objednatele</t>
  </si>
  <si>
    <t>02990</t>
  </si>
  <si>
    <t>OSTATNÍ POŽADAVKY - INFORMAČNÍ TABULE</t>
  </si>
  <si>
    <t>Označení stavby dle zásad BOZP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</si>
  <si>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</si>
  <si>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7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</si>
  <si>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</si>
  <si>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</si>
  <si>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</si>
  <si>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020</t>
  </si>
  <si>
    <t>Příprava území</t>
  </si>
  <si>
    <t>02920</t>
  </si>
  <si>
    <t>OSTATNÍ POŽADAVKY - OCHRANA ŽIVOTNÍHO PROSTŘEDÍ</t>
  </si>
  <si>
    <t>Ochrana stromů a dřevin, zasahujících do prostoru trvalého záboru stavby. Ochrana bude provedena včetně jejich kořenového systému před poškozením. Jedná se především o: 
- ochranu půdy v okolí stromů před pojížděním těžkou mechanizací a skládkováním stavebního materiálu. 
- postup v souladu s ČSN 83 9061 Technologie vegetačních úprav v krajině – Ochrana stromů 
- porostů vegetačních ploch při stavebních pracích</t>
  </si>
  <si>
    <t>03730</t>
  </si>
  <si>
    <t>POMOC PRÁCE ZAJIŠŤ NEBO ZŘÍZ OCHRANU INŽENÝRSKÝCH SÍTÍ</t>
  </si>
  <si>
    <t>Vytyčení IS. Provedení ručních odkopů pro ověření hloubek uložení stávajících podzemních vedení inženýrských sítí</t>
  </si>
  <si>
    <t>zahrnuje objednatelem povolené náklady na požadovaná zařízení zhotovitele</t>
  </si>
  <si>
    <t>Zemní práce</t>
  </si>
  <si>
    <t>11201</t>
  </si>
  <si>
    <t>KÁCENÍ STROMŮ D KMENE DO 0,5M S ODSTRANĚNÍM PAŘEZŮ</t>
  </si>
  <si>
    <t>KUS</t>
  </si>
  <si>
    <t>Pokácen bude 1x Jasan ztepilý o obvodu kmene 47 cm rostoucí na pozemku p.č. 889/183 v k.ú. Karlín, a 2x Topol sp. o obvodu kmene 79 cm rostoucí na pozemku p.č. 889/62 v k.ú. Karlín. Pařez bude odstraněn frézováním.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</si>
  <si>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</si>
  <si>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SO 134</t>
  </si>
  <si>
    <t>Bezmotorová komunikace A2</t>
  </si>
  <si>
    <t>014102</t>
  </si>
  <si>
    <t>POPLATKY ZA SKLÁDKU</t>
  </si>
  <si>
    <t>T</t>
  </si>
  <si>
    <t>Zemina a kamení, kód odpadu 17 05 04</t>
  </si>
  <si>
    <t>dle pol. 11130 SEJMUTÍ DRNU ...1977,032*0,1*1,6 
dle pol. 113328 ODSTR. KAM. NESTMEL. ... 1580,321*2,0 
dle pol. 126738 ZŘÍZENÍ STUPŇŮ ... 643,830*1,8</t>
  </si>
  <si>
    <t>zahrnuje veškeré poplatky provozovateli skládky související s uložením odpadu na skládce.</t>
  </si>
  <si>
    <t>014112</t>
  </si>
  <si>
    <t>POPLATKY ZA SKLÁDKU TYP S-IO (INERTNÍ ODPAD)</t>
  </si>
  <si>
    <t>Beton, kód odpadu 17 01 01</t>
  </si>
  <si>
    <t>dle pol. 11348 ODSTRANĚNÍ DLAŽDIC ...20,160*2,2  
dle pol. 11352 ODSTRANĚNÍ OBRUBNÍKŮ ...1 450,000*0,05</t>
  </si>
  <si>
    <t>014201</t>
  </si>
  <si>
    <t>POPLATKY ZA ZEMNÍK - ZEMINA</t>
  </si>
  <si>
    <t>M3</t>
  </si>
  <si>
    <t>nákup zeminy v kvalitě ornice, vč. naložení a dopravy na stavbu</t>
  </si>
  <si>
    <t>1959,925*0,1</t>
  </si>
  <si>
    <t>zahrnuje veškeré poplatky majiteli zemníku související s nákupem zeminy (nikoliv s otvírkou zemníku)</t>
  </si>
  <si>
    <t>11120</t>
  </si>
  <si>
    <t>ODSTRANĚNÍ KŘOVIN</t>
  </si>
  <si>
    <t>M2</t>
  </si>
  <si>
    <t>prořezání dřevin plochy 20 m2</t>
  </si>
  <si>
    <t>odstranění křovin a stromů do průměru 100 mm 
doprava dřevin bez ohledu na vzdálenost 
spálení na hromadách nebo štěpkování</t>
  </si>
  <si>
    <t>11130</t>
  </si>
  <si>
    <t>SEJMUTÍ DRNU</t>
  </si>
  <si>
    <t>Sejmutí drnu tl. 0,1 m vč. odvozu a uložení na skládku, poplatek za skládku v pol. č. 014102</t>
  </si>
  <si>
    <t>Odměřeno digitálně ze situace</t>
  </si>
  <si>
    <t>včetně vodorovné dopravy  a uložení na skládku</t>
  </si>
  <si>
    <t>113328</t>
  </si>
  <si>
    <t>ODSTRAN PODKL ZPEVNĚNÝCH PLOCH Z KAMENIVA NESTMEL, ODVOZ DO 20KM</t>
  </si>
  <si>
    <t>Odměřeno digitálně ze situace a pracovních řezů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</si>
  <si>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</si>
  <si>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11336</t>
  </si>
  <si>
    <t>ODSTRANĚNÍ PODKLADU ZPEVNĚNÝCH PLOCH ZE SILNIČNÍCH DÍLCŮ (PANELŮ)</t>
  </si>
  <si>
    <t>Vč. odvozu na deponii objednatele</t>
  </si>
  <si>
    <t>Odstranění původních panelů: 52 m2 plocha * 0,2 m tl.</t>
  </si>
  <si>
    <t>8</t>
  </si>
  <si>
    <t>11348</t>
  </si>
  <si>
    <t>ODSTRANĚNÍ KRYTU ZPEVNĚNÝCH PLOCH Z DLAŽDIC VČETNĚ PODKLADU</t>
  </si>
  <si>
    <t>včetně odvozu a uložení na skládku, skládkovné vykázáno samostatně</t>
  </si>
  <si>
    <t>Odstranění varovného pásu reliéfní dlažby: v délce 252 m. Kubatura 252*0,4*0,2</t>
  </si>
  <si>
    <t>11352</t>
  </si>
  <si>
    <t>ODSTRANĚNÍ CHODNÍKOVÝCH A SILNIČNÍCH OBRUBNÍKŮ BETONOVÝCH</t>
  </si>
  <si>
    <t>M</t>
  </si>
  <si>
    <t>113763</t>
  </si>
  <si>
    <t>FRÉZOVÁNÍ DRÁŽKY PRŮŘEZU DO 300MM2 V ASFALTOVÉ VOZOVCE</t>
  </si>
  <si>
    <t>Položka zahrnuje veškerou manipulaci s vybouranou sutí a s vybouranými hmotami vč. uložení na skládku.</t>
  </si>
  <si>
    <t>11</t>
  </si>
  <si>
    <t>126738</t>
  </si>
  <si>
    <t>ZŘÍZENÍ STUPŇŮ V PODLOŽÍ NÁSYPŮ TŘ. I, ODVOZ DO 20KM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</si>
  <si>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</si>
  <si>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</si>
  <si>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17180</t>
  </si>
  <si>
    <t>ULOŽENÍ SYPANINY DO NÁSYPŮ Z NAKUPOVANÝCH MATERIÁLŮ</t>
  </si>
  <si>
    <t>Násyp zhutněný z vhodné zeminy včetně nákupu.Zhutnění na 100% PS.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</si>
  <si>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</si>
  <si>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13</t>
  </si>
  <si>
    <t>17380</t>
  </si>
  <si>
    <t>ZEMNÍ KRAJNICE A DOSYPÁVKY Z NAKUPOVANÝCH MATERIÁLŮ</t>
  </si>
  <si>
    <t>Dosyp krajnice, nenamrzavá zemina, zhutněno na 100% PS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</si>
  <si>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</si>
  <si>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14</t>
  </si>
  <si>
    <t>18110</t>
  </si>
  <si>
    <t>ÚPRAVA PLÁNĚ SE ZHUTNĚNÍM V HORNINĚ TŘ. I</t>
  </si>
  <si>
    <t>položka zahrnuje úpravu pláně včetně vyrovnání výškových rozdílů. Míru zhutnění určuje projekt.</t>
  </si>
  <si>
    <t>15</t>
  </si>
  <si>
    <t>18221</t>
  </si>
  <si>
    <t>ROZPROSTŘENÍ ORNICE VE SVAHU V TL DO 0,10M</t>
  </si>
  <si>
    <t>Ohumusování tl. 0,10 m</t>
  </si>
  <si>
    <t>položka zahrnuje: 
nutné přemístění ornice z dočasných skládek vzdálených do 50m 
rozprostření ornice v předepsané tloušťce ve svahu přes 1:5</t>
  </si>
  <si>
    <t>16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</si>
  <si>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</si>
  <si>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</si>
  <si>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</si>
  <si>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17</t>
  </si>
  <si>
    <t>18247</t>
  </si>
  <si>
    <t>OŠETŘOVÁNÍ TRÁVNÍKU</t>
  </si>
  <si>
    <t>Údžba trávníku 1x (do předání díla)</t>
  </si>
  <si>
    <t>Zahrnuje pokosení se shrabáním, naložení shrabků na dopravní prostředek, s odvozem a se složením, to vše bez ohledu na sklon terénu 
zahrnuje nutné zalití a hnojení</t>
  </si>
  <si>
    <t>Svislé konstrukce</t>
  </si>
  <si>
    <t>18</t>
  </si>
  <si>
    <t>327114</t>
  </si>
  <si>
    <t>ZDI OPĚR, ZÁRUB, NÁBŘEŽ Z DÍLCŮ BETON DO C25/30</t>
  </si>
  <si>
    <t>Betonové tvárnice 0,6x0,6x1,8 a 0,6x0,6x1,2 včetně obkladu gabionem</t>
  </si>
  <si>
    <t>1,2*0,6*32+0,6*0,6*32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</si>
  <si>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</si>
  <si>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19</t>
  </si>
  <si>
    <t>327211</t>
  </si>
  <si>
    <t>ZDI OPĚRNÉ, ZÁRUBNÍ, NÁBŘEŽNÍ Z LOMOVÉHO KAMENE NA SUCHO</t>
  </si>
  <si>
    <t>Lomový kámen vyskládaný na opevnění břehu u základu opěrné zdi 
lomové kamenivo bude uloženo do betonu minimální tloušťky 0,10 m a vyspárováno</t>
  </si>
  <si>
    <t>položka zahrnuje dodávku a osazení lomového kamene, jeho výběr a případnou úpravu</t>
  </si>
  <si>
    <t>Komunikace</t>
  </si>
  <si>
    <t>20</t>
  </si>
  <si>
    <t>56110</t>
  </si>
  <si>
    <t>PODKLADNÍ BETON</t>
  </si>
  <si>
    <t>Podkladní beton pod betonové tvárnice s gabionem. C8/10 X0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</si>
  <si>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</si>
  <si>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21</t>
  </si>
  <si>
    <t>56330</t>
  </si>
  <si>
    <t>VOZOVKOVÉ VRSTVY ZE ŠTĚRKODRTI</t>
  </si>
  <si>
    <t>Štěrkodrť ŠDB 0/32 Ge tl. 200 mm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</si>
  <si>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</si>
  <si>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22</t>
  </si>
  <si>
    <t>56361</t>
  </si>
  <si>
    <t>VOZOVKOVÉ VRSTVY Z RECYKLOVANÉHO MATERIÁLU TL DO 50MM</t>
  </si>
  <si>
    <t>Recyklovaný materiál R-mat tl. 50 mm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</si>
  <si>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</si>
  <si>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23</t>
  </si>
  <si>
    <t>572223</t>
  </si>
  <si>
    <t>SPOJOVACÍ POSTŘIK Z EMULZE DO 1,0KG/M2</t>
  </si>
  <si>
    <t>spojovací postřik PS 0,6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</si>
  <si>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</si>
  <si>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24</t>
  </si>
  <si>
    <t>574A41</t>
  </si>
  <si>
    <t>ASFALTOVÝ BETON PRO OBRUSNÉ VRSTVY ACO 8 TL. 50MM</t>
  </si>
  <si>
    <t>ACO 8 50/70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</si>
  <si>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</si>
  <si>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25</t>
  </si>
  <si>
    <t>58252</t>
  </si>
  <si>
    <t>DLÁŽDĚNÉ KRYTY Z BETONOVÝCH DLAŽDIC DO LOŽE Z MC</t>
  </si>
  <si>
    <t>Betonová dlažba (250x50x500) do betonového lože tl. 0,1m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</si>
  <si>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</si>
  <si>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26</t>
  </si>
  <si>
    <t>58262A</t>
  </si>
  <si>
    <t>KRYTY Z BETON DLAŽDIC SE ZÁMKEM BAREV RELIÉF TL 60MM DO LOŽE Z MC</t>
  </si>
  <si>
    <t>dlažba betonová reliéfní tl. 60 mm vč. betonového lože tl. 0,1m C20/25</t>
  </si>
  <si>
    <t>Ostatní konstrukce a práce</t>
  </si>
  <si>
    <t>27</t>
  </si>
  <si>
    <t>9111B1</t>
  </si>
  <si>
    <t>ZÁBRADLÍ SILNIČNÍ SE SVISLOU VÝPLNÍ - DODÁVKA A MONTÁŽ</t>
  </si>
  <si>
    <t>bezpečnostní odnímatelné kompozitní zábradlí se svislou výplní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</si>
  <si>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</si>
  <si>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28</t>
  </si>
  <si>
    <t>91333</t>
  </si>
  <si>
    <t>MEZNÍKY BETONOVÉ</t>
  </si>
  <si>
    <t>betonové zábrany velikosti 40x40x40 cm</t>
  </si>
  <si>
    <t>položka zahrnuje: 
- dodání a osazení mezníku včetně nutných zemních prací 
- vnitrostaveništní a mimostaveništní dopravu</t>
  </si>
  <si>
    <t>29</t>
  </si>
  <si>
    <t>914123</t>
  </si>
  <si>
    <t>DOPRAVNÍ ZNAČKY ZÁKLADNÍ VELIKOSTI OCELOVÉ FÓLIE TŘ 1 - DEMONTÁŽ</t>
  </si>
  <si>
    <t>Odstranění SDZ vč. odvozu a likvidace</t>
  </si>
  <si>
    <t>Položka zahrnuje odstranění, demontáž a odklizení materiálu s odvozem na předepsané místo</t>
  </si>
  <si>
    <t>30</t>
  </si>
  <si>
    <t>914131</t>
  </si>
  <si>
    <t>DOPRAVNÍ ZNAČKY ZÁKLADNÍ VELIKOSTI OCELOVÉ FÓLIE TŘ 2 - DODÁVKA A MONTÁŽ</t>
  </si>
  <si>
    <t>Nové svislé dopravní značení</t>
  </si>
  <si>
    <t>B11*1+C9a*12+C9b*1+E12*1+IP22*1+IS19b*8+IS19cl*2+IS19cp*2+IS19dl*3+IS19dp*3+IS21a*2+IS19b*4x+IS19cl*1x+IS19cp*1+IS19dp*1+IS19dl*1+IS20*1</t>
  </si>
  <si>
    <t>položka zahrnuje: 
- dodávku a montáž značek v požadovaném provedení</t>
  </si>
  <si>
    <t>31</t>
  </si>
  <si>
    <t>914921</t>
  </si>
  <si>
    <t>SLOUPKY A STOJKY DOPRAVNÍCH ZNAČEK Z OCEL TRUBEK DO PATKY - DODÁVKA A MONTÁŽ</t>
  </si>
  <si>
    <t>položka zahrnuje: 
- sloupky a upevňovací zařízení včetně jejich osazení (betonová patka, zemní práce)</t>
  </si>
  <si>
    <t>32</t>
  </si>
  <si>
    <t>914923</t>
  </si>
  <si>
    <t>SLOUPKY A STOJKY DZ Z OCEL TRUBEK DO PATKY DEMONTÁŽ</t>
  </si>
  <si>
    <t>Odstranění sloupků SDZ vč. odvozu a likvidace</t>
  </si>
  <si>
    <t>33</t>
  </si>
  <si>
    <t>915111</t>
  </si>
  <si>
    <t>VODOROVNÉ DOPRAVNÍ ZNAČENÍ BARVOU HLADKÉ - DODÁVKA A POKLÁDKA</t>
  </si>
  <si>
    <t>položka zahrnuje: 
- dodání a pokládku nátěrového materiálu (měří se pouze natíraná plocha) 
- předznačení a reflexní úpravu</t>
  </si>
  <si>
    <t>34</t>
  </si>
  <si>
    <t>915211</t>
  </si>
  <si>
    <t>VODOROVNÉ DOPRAVNÍ ZNAČENÍ PLASTEM HLADKÉ - DODÁVKA A POKLÁDKA</t>
  </si>
  <si>
    <t>V 4 (0,125) ...1,2 m2 
V 2b (1/3/0,125) ... 122,4 m2</t>
  </si>
  <si>
    <t>35</t>
  </si>
  <si>
    <t>91551</t>
  </si>
  <si>
    <t>VODOROVNÉ DOPRAVNÍ ZNAČENÍ - PŘEDEM PŘIPRAVENÉ SYMBOLY</t>
  </si>
  <si>
    <t>V15 ... 36 ks 
Pozor kolo ...2 ks</t>
  </si>
  <si>
    <t>položka zahrnuje: 
- dodání a pokládku předepsaného symbolu 
- zahrnuje předznačení a reflexní úpravu</t>
  </si>
  <si>
    <t>36</t>
  </si>
  <si>
    <t>917223</t>
  </si>
  <si>
    <t>SILNIČNÍ A CHODNÍKOVÉ OBRUBY Z BETONOVÝCH OBRUBNÍKŮ ŠÍŘ 100MM</t>
  </si>
  <si>
    <t>Betonový obrubník 80/250/1000 včetně betonového lože tl. 0,10 m</t>
  </si>
  <si>
    <t>Položka zahrnuje: 
dodání a pokládku betonových obrubníků o rozměrech předepsaných zadávací dokumentací 
betonové lože i boční betonovou opěrku.</t>
  </si>
  <si>
    <t>37</t>
  </si>
  <si>
    <t>919111</t>
  </si>
  <si>
    <t>ŘEZÁNÍ ASFALTOVÉHO KRYTU VOZOVEK TL DO 50MM</t>
  </si>
  <si>
    <t>položka zahrnuje řezání vozovkové vrstvy v předepsané tloušťce, včetně spotřeby vody</t>
  </si>
  <si>
    <t>38</t>
  </si>
  <si>
    <t>931323</t>
  </si>
  <si>
    <t>TĚSNĚNÍ DILATAČ SPAR ASF ZÁLIVKOU MODIFIK PRŮŘ DO 300MM2</t>
  </si>
  <si>
    <t>položka zahrnuje dodávku a osazení předepsaného materiálu, očištění ploch spáry před úpravou, očištění okolí spáry po úpravě 
nezahrnuje těsnící profil</t>
  </si>
  <si>
    <t>39</t>
  </si>
  <si>
    <t>93723</t>
  </si>
  <si>
    <t>MOBILIÁŘ - KOŠE NA ODPADKY Z BETONOVÝCH DÍLCŮ</t>
  </si>
  <si>
    <t>vč. podsypu pod koš - štěrk 8/16 tl, 5cm 1m2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</si>
  <si>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</t>
  </si>
  <si>
    <t>SO 431</t>
  </si>
  <si>
    <t>Veřejné osvětlení</t>
  </si>
  <si>
    <t>014101</t>
  </si>
  <si>
    <t>přebytečná zemina</t>
  </si>
  <si>
    <t>0,35*0,2*522=36,540 [A] 
0,6*0,25*(4,5+7,5+5,0+36+5,0)=8,700 [B] 
0,6*0,6*1,1*14=5,544 [C] 
Celkem: A+B+C=50,784 [D]</t>
  </si>
  <si>
    <t>02910</t>
  </si>
  <si>
    <t>OSTATNÍ POŽADAVKY - ZEMĚMĚŘIČSKÁ MĚŘENÍ</t>
  </si>
  <si>
    <t>geodetické práce na objektu</t>
  </si>
  <si>
    <t>zahrnuje veškeré náklady spojené s objednatelem požadovanými pracemi,  
- pro stanovení orientační investorské ceny určete jednotkovou cenu jako 1% odhadované ceny stavby</t>
  </si>
  <si>
    <t>v tištěné a digitální formě</t>
  </si>
  <si>
    <t>11343</t>
  </si>
  <si>
    <t>ODSTRAN KRYTU ZPEVNĚNÝCH PLOCH S ASFALT POJIVEM VČET PODKLADU</t>
  </si>
  <si>
    <t>včetně odvozu</t>
  </si>
  <si>
    <t>0,7*10*0,4=2,800 [A]</t>
  </si>
  <si>
    <t>11346</t>
  </si>
  <si>
    <t>ODSTRANĚNÍ KRYTU ZPEVNĚNÝCH PLOCH ZE SILNIČ DÍLCŮ (PANELŮ) VČET PODKL</t>
  </si>
  <si>
    <t>plastové zatravňovací dlaždice</t>
  </si>
  <si>
    <t>0,7*0,4*10=2,800 [A]</t>
  </si>
  <si>
    <t>zámková dlažba</t>
  </si>
  <si>
    <t>0,7*4*0,15=0,420 [A]</t>
  </si>
  <si>
    <t>125738</t>
  </si>
  <si>
    <t>VYKOPÁVKY ZE ZEMNÍKŮ A SKLÁDEK TŘ. I, ODVOZ DO 20KM</t>
  </si>
  <si>
    <t>naložení přebytečné zeminy a její odvoz na skládku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</si>
  <si>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</si>
  <si>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13173</t>
  </si>
  <si>
    <t>HLOUBENÍ JAM ZAPAŽ I NEPAŽ TŘ. I</t>
  </si>
  <si>
    <t>základy stožárů</t>
  </si>
  <si>
    <t>0,6*0,6*1,1*14=5,544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</si>
  <si>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</si>
  <si>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</t>
  </si>
  <si>
    <t>HLOUBENÍ RÝH ŠÍŘ DO 2M PAŽ I NEPAŽ TŘ. I</t>
  </si>
  <si>
    <t>kabelová trasa</t>
  </si>
  <si>
    <t>0,35*0,45*522=82,215 [A] 
0,6*1,2*(4,5+7,5+5,0+36+5,0)=41,760 [B] 
Celkem: A+B=123,975 [C]</t>
  </si>
  <si>
    <t>17120</t>
  </si>
  <si>
    <t>ULOŽENÍ SYPANINY DO NÁSYPŮ A NA SKLÁDKY BEZ ZHUTNĚNÍ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</si>
  <si>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</si>
  <si>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</si>
  <si>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</si>
  <si>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0,35*(0,45-0,2)*522=45,675 [A] 
0,6*(1,2-0,25)*(4,5+7,5+5,0+36+5,0)=33,060 [B] 
Celkem: A+B=78,735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</si>
  <si>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</si>
  <si>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</si>
  <si>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</si>
  <si>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pískové lože</t>
  </si>
  <si>
    <t>0,35*0,2*522=36,540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</si>
  <si>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</si>
  <si>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Základy</t>
  </si>
  <si>
    <t>272315</t>
  </si>
  <si>
    <t>ZÁKLADY Z PROSTÉHO BETONU DO C30/37</t>
  </si>
  <si>
    <t>XF4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</si>
  <si>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</si>
  <si>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3272A7</t>
  </si>
  <si>
    <t>ZDI OPĚR, ZÁRUB, NÁBŘEŽ Z GABIONŮ RUČNĚ ROVNANÝCH, DRÁT O4,0MM, POVRCHOVÁ ÚPRAVA Zn + Al</t>
  </si>
  <si>
    <t>- položka zahrnuje dodávku a osazení drátěných košů s výplní lomovým kamenem. 
- gabionové matrace se vykazují v pol.č.2722**.</t>
  </si>
  <si>
    <t>Vodorovné konstrukce</t>
  </si>
  <si>
    <t>451312</t>
  </si>
  <si>
    <t>PODKLADNÍ A VÝPLŇOVÉ VRSTVY Z PROSTÉHO BETONU C12/15</t>
  </si>
  <si>
    <t>pod prostup</t>
  </si>
  <si>
    <t>0,6*0,05*(4,5+7,5+5,0+36,5+5,0)=1,755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</si>
  <si>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</si>
  <si>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465922</t>
  </si>
  <si>
    <t>DLAŽBY Z BETONOVÝCH DLAŽDIC NA MC</t>
  </si>
  <si>
    <t>oprava zámkové dlažby</t>
  </si>
  <si>
    <t>0,7*4=2,800 [A]</t>
  </si>
  <si>
    <t>- úpravu podkladu 
- zřízení spojovací vrstvy 
- zřízení lože dlažby z předepsaného materiálu 
- dodávku a uložení dlažby, ev. předlažby, do předepsaného tvaru z pohledové úpravy 
- spárování, těsnění, tmelení a vyplnění spar případně s vyklínováním 
- úprava povrchu pro odvedení srážkové vody</t>
  </si>
  <si>
    <t>56332</t>
  </si>
  <si>
    <t>VOZOVKOVÉ VRSTVY ZE ŠTĚRKODRTI TL. DO 100MM</t>
  </si>
  <si>
    <t>0,7*(10+10+4)=16,800 [A]</t>
  </si>
  <si>
    <t>56417</t>
  </si>
  <si>
    <t>VOZOVKOVÉ VRSTVY Z ASFALTOCEMENT BETONU TL 80MM</t>
  </si>
  <si>
    <t>oprava cyklostezky</t>
  </si>
  <si>
    <t>0,7*10=7,000 [A]</t>
  </si>
  <si>
    <t>- dodání asfaltové směsi s vysokou mezerovitostí v požadované kvalitě  a tekuté malty specifického složení na bázi cementu 
- očištění podkladu 
- uložení směsi dle předepsaného technologického předpisu a zhutnění vrstvy v předepsané tloušťce, prolití nebo zavibrování výplňové malty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</si>
  <si>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5774EI</t>
  </si>
  <si>
    <t>VRSTVY PRO OBNOVU A OPRAVY Z ASF BETONU ACP 22+, 22S</t>
  </si>
  <si>
    <t>0,7*0,04*10=0,280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</si>
  <si>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
-nezahrnuje očištění podkladu po veřejném provozu</t>
  </si>
  <si>
    <t>58402</t>
  </si>
  <si>
    <t>VOZOVKOVÉ KRYTY Z VEGETAČNÍCH DÍLCŮ DO LOŽE Z KAM TL PŘES 100MM</t>
  </si>
  <si>
    <t>oprava zatravňovacích dlaždic, dodávka a montáž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</si>
  <si>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</si>
  <si>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Přidružená stavební výroba</t>
  </si>
  <si>
    <t>702311</t>
  </si>
  <si>
    <t>ZAKRYTÍ KABELŮ VÝSTRAŽNOU FÓLIÍ ŠÍŘKY DO 20 CM</t>
  </si>
  <si>
    <t>červená</t>
  </si>
  <si>
    <t>580=580,000 [A]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</si>
  <si>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a povrchovou úpravu 
2. Položka neobsahuje: 
 X 
3. Způsob měření: 
Udává se počet sad, které se skládají z předepsaných dílů, jež tvoří požadovaný celek, za každý započatý měsíc pronájmu.</t>
  </si>
  <si>
    <t>741911</t>
  </si>
  <si>
    <t>UZEMŇOVACÍ VODIČ V ZEMI FEZN DO 120 MM2</t>
  </si>
  <si>
    <t>drát FeZn, včetně svorek a jejich PKO 
propojení se stávajícím zemničem</t>
  </si>
  <si>
    <t>580+10,5=590,500 [A]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</si>
  <si>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</si>
  <si>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741A11</t>
  </si>
  <si>
    <t>UZEMŇOVACÍ VODIČ V ZÁKLADECH FEZN DO 120 MM2</t>
  </si>
  <si>
    <t>drát FeZn pr. 10 mm 
do základu 
včetně svorek 
propojení strojeného zemniče a stožáru</t>
  </si>
  <si>
    <t>1,5*14=21,000 [A]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</si>
  <si>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práce, betonový základ 
 – ochranu vodiče - chráničky apod. 
3. Způsob měření: 
Měří se metr délkový.</t>
  </si>
  <si>
    <t>742G11</t>
  </si>
  <si>
    <t>KABEL NN DVOU- A TŘÍŽÍLOVÝ CU S PLASTOVOU IZOLACÍ DO 2,5 MM2</t>
  </si>
  <si>
    <t>CYKY 3-Jx1,5 
do stožáru, včetně ukončení</t>
  </si>
  <si>
    <t>14*6=84,000 [A]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</si>
  <si>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</si>
  <si>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742H12</t>
  </si>
  <si>
    <t>KABEL NN ČTYŘ- A PĚTIŽÍLOVÝ CU S PLASTOVOU IZOLACÍ OD 4 DO 16 MM2</t>
  </si>
  <si>
    <t>kabel CYKY 4-Jx16 
dodávka a montáž</t>
  </si>
  <si>
    <t>(580+14*5)*1,05=682,500 [A]</t>
  </si>
  <si>
    <t>742L12</t>
  </si>
  <si>
    <t>UKONČENÍ DVOU AŽ PĚTIŽÍLOVÉHO KABELU V ROZVADĚČI NEBO NA PŘÍSTROJI OD 4 DO 16 MM2</t>
  </si>
  <si>
    <t>4x16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</si>
  <si>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</si>
  <si>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743121</t>
  </si>
  <si>
    <t>OSVĚTLOVACÍ STOŽÁR  PEVNÝ ŽÁROVĚ ZINKOVANÝ DÉLKY DO 6 M</t>
  </si>
  <si>
    <t>dodávka a montáž</t>
  </si>
  <si>
    <t>1. Položka obsahuje: 
 – základovou konstrukci a veškeré příslušenství 
 – připojovací svorkovnici ve třídě izolace II ( pro 2x svítidlo ) a kabelové vedení ke svítidlům 
 – uzavírací nátěr, technický popis viz. projektová dokumentace 
2. Položka neobsahuje: 
 – zemní práce,  betonový základ, svítidlo, výložník 
3. Způsob měření: 
Udává se počet kusů kompletní konstrukce nebo práce.</t>
  </si>
  <si>
    <t>743151</t>
  </si>
  <si>
    <t>a</t>
  </si>
  <si>
    <t>OSVĚTLOVACÍ STOŽÁR  - STOŽÁROVÁ ROZVODNICE S 1-2 JISTÍCÍMI PRVKY</t>
  </si>
  <si>
    <t>do nových stožárů</t>
  </si>
  <si>
    <t>1. Položka obsahuje: 
 – veškeré příslušenství, technický popis viz. projektová dokumentace 
2. Položka neobsahuje: 
 X 
3. Způsob měření: 
Udává se počet kusů kompletní konstrukce nebo práce.</t>
  </si>
  <si>
    <t>b</t>
  </si>
  <si>
    <t>Úprava - doplnění stávajííc stožárové svorkovnice</t>
  </si>
  <si>
    <t>743511</t>
  </si>
  <si>
    <t>SVÍTIDLO VENKOVNÍ VŠEOBECNÉ VÝBOJKOVÉ ULIČNÍ, MIN. IP 44, DO 150 W</t>
  </si>
  <si>
    <t>1. Položka obsahuje: 
 – zdroj a veškeré příslušenství 
 – technický popis viz. projektová dokumentace 
2. Položka neobsahuje: 
 X 
3. Způsob měření: 
Udává se počet kusů kompletní konstrukce nebo práce.</t>
  </si>
  <si>
    <t>747212</t>
  </si>
  <si>
    <t>CELKOVÁ PROHLÍDKA, ZKOUŠENÍ, MĚŘENÍ A VYHOTOVENÍ VÝCHOZÍ REVIZNÍ ZPRÁVY, PRO OBJEM IN PŘES 100 DO 500 TIS.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</si>
  <si>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</si>
  <si>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Potrubí</t>
  </si>
  <si>
    <t>87614</t>
  </si>
  <si>
    <t>CHRÁNIČKY Z TRUB PLAST DN DO 40MM</t>
  </si>
  <si>
    <t>do základu</t>
  </si>
  <si>
    <t>14*3*2=84,000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</si>
  <si>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</si>
  <si>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87627</t>
  </si>
  <si>
    <t>CHRÁNIČKY Z TRUB PLASTOVÝCH DN DO 100MM</t>
  </si>
  <si>
    <t>do prostupu 
chránička 110/94, včetně utěsnění a protahovacího drátu</t>
  </si>
  <si>
    <t>(4,5+7,5+5,0+36,5+5,0)*2*1,1=128,700 [A]</t>
  </si>
  <si>
    <t>87645</t>
  </si>
  <si>
    <t>CHRÁNIČKY Z TRUB PLASTOVÝCH DN DO 300MM</t>
  </si>
  <si>
    <t>pouzdro základu</t>
  </si>
  <si>
    <t>14*0,8=11,200 [A]</t>
  </si>
  <si>
    <t>899524</t>
  </si>
  <si>
    <t>OBETONOVÁNÍ POTRUBÍ Z PROSTÉHO BETONU DO C25/30</t>
  </si>
  <si>
    <t>0,6*0,2*(4,5+7,5+5,0+36,5+5,0)=7,020 [A]</t>
  </si>
  <si>
    <t>96612</t>
  </si>
  <si>
    <t>BOURÁNÍ KONSTRUKCÍ Z KAMENE NA SUCHO</t>
  </si>
  <si>
    <t>rozebrání gabionové stěny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</si>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</sst>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75</v>
      </c>
      <c s="20" t="s">
        <v>76</v>
      </c>
      <c s="21">
        <f>'SO 020'!I3</f>
      </c>
      <c s="21">
        <f>'SO 020'!O2</f>
      </c>
      <c s="21">
        <f>C11+D11</f>
      </c>
    </row>
    <row r="12" spans="1:5" ht="12.75" customHeight="1">
      <c r="A12" s="20" t="s">
        <v>90</v>
      </c>
      <c s="20" t="s">
        <v>91</v>
      </c>
      <c s="21">
        <f>'SO 134'!I3</f>
      </c>
      <c s="21">
        <f>'SO 134'!O2</f>
      </c>
      <c s="21">
        <f>C12+D12</f>
      </c>
    </row>
    <row r="13" spans="1:5" ht="12.75" customHeight="1">
      <c r="A13" s="20" t="s">
        <v>277</v>
      </c>
      <c s="20" t="s">
        <v>278</v>
      </c>
      <c s="21">
        <f>'SO 431'!I3</f>
      </c>
      <c s="21">
        <f>'SO 431'!O2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12.75">
      <c r="A12" t="s">
        <v>52</v>
      </c>
      <c r="E12" s="35" t="s">
        <v>53</v>
      </c>
    </row>
    <row r="13" spans="1:16" ht="12.75">
      <c r="A13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56</v>
      </c>
    </row>
    <row r="15" spans="1:5" ht="12.75">
      <c r="A15" s="36" t="s">
        <v>51</v>
      </c>
      <c r="E15" s="37" t="s">
        <v>47</v>
      </c>
    </row>
    <row r="16" spans="1:5" ht="12.75">
      <c r="A16" t="s">
        <v>52</v>
      </c>
      <c r="E16" s="35" t="s">
        <v>57</v>
      </c>
    </row>
    <row r="17" spans="1:16" ht="12.75">
      <c r="A17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60</v>
      </c>
    </row>
    <row r="19" spans="1:5" ht="12.75">
      <c r="A19" s="36" t="s">
        <v>51</v>
      </c>
      <c r="E19" s="37" t="s">
        <v>47</v>
      </c>
    </row>
    <row r="20" spans="1:5" ht="12.75">
      <c r="A20" t="s">
        <v>52</v>
      </c>
      <c r="E20" s="35" t="s">
        <v>61</v>
      </c>
    </row>
    <row r="21" spans="1:16" ht="12.75">
      <c r="A21" s="25" t="s">
        <v>45</v>
      </c>
      <c s="29" t="s">
        <v>33</v>
      </c>
      <c s="29" t="s">
        <v>62</v>
      </c>
      <c s="25" t="s">
        <v>47</v>
      </c>
      <c s="30" t="s">
        <v>63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51</v>
      </c>
      <c r="E23" s="37" t="s">
        <v>47</v>
      </c>
    </row>
    <row r="24" spans="1:5" ht="12.75">
      <c r="A24" t="s">
        <v>52</v>
      </c>
      <c r="E24" s="35" t="s">
        <v>61</v>
      </c>
    </row>
    <row r="25" spans="1:16" ht="12.75">
      <c r="A25" s="25" t="s">
        <v>45</v>
      </c>
      <c s="29" t="s">
        <v>35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66</v>
      </c>
    </row>
    <row r="27" spans="1:5" ht="12.75">
      <c r="A27" s="36" t="s">
        <v>51</v>
      </c>
      <c r="E27" s="37" t="s">
        <v>47</v>
      </c>
    </row>
    <row r="28" spans="1:5" ht="12.75">
      <c r="A28" t="s">
        <v>52</v>
      </c>
      <c r="E28" s="35" t="s">
        <v>61</v>
      </c>
    </row>
    <row r="29" spans="1:16" ht="12.75">
      <c r="A29" s="25" t="s">
        <v>45</v>
      </c>
      <c s="29" t="s">
        <v>37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69</v>
      </c>
    </row>
    <row r="31" spans="1:5" ht="12.75">
      <c r="A31" s="36" t="s">
        <v>51</v>
      </c>
      <c r="E31" s="37" t="s">
        <v>47</v>
      </c>
    </row>
    <row r="32" spans="1:5" ht="89.25">
      <c r="A32" t="s">
        <v>52</v>
      </c>
      <c r="E32" s="35" t="s">
        <v>70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6" t="s">
        <v>51</v>
      </c>
      <c r="E35" s="37" t="s">
        <v>47</v>
      </c>
    </row>
    <row r="36" spans="1:5" ht="25.5">
      <c r="A36" t="s">
        <v>52</v>
      </c>
      <c r="E36" s="35" t="s">
        <v>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</v>
      </c>
      <c s="38">
        <f>0+I8+I17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75</v>
      </c>
      <c s="6"/>
      <c s="18" t="s">
        <v>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02">
      <c r="A10" s="34" t="s">
        <v>50</v>
      </c>
      <c r="E10" s="35" t="s">
        <v>79</v>
      </c>
    </row>
    <row r="11" spans="1:5" ht="12.75">
      <c r="A11" s="36" t="s">
        <v>51</v>
      </c>
      <c r="E11" s="37" t="s">
        <v>47</v>
      </c>
    </row>
    <row r="12" spans="1:5" ht="12.75">
      <c r="A12" t="s">
        <v>52</v>
      </c>
      <c r="E12" s="35" t="s">
        <v>61</v>
      </c>
    </row>
    <row r="13" spans="1:16" ht="12.75">
      <c r="A13" s="25" t="s">
        <v>45</v>
      </c>
      <c s="29" t="s">
        <v>23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82</v>
      </c>
    </row>
    <row r="15" spans="1:5" ht="12.75">
      <c r="A15" s="36" t="s">
        <v>51</v>
      </c>
      <c r="E15" s="37" t="s">
        <v>47</v>
      </c>
    </row>
    <row r="16" spans="1:5" ht="12.75">
      <c r="A16" t="s">
        <v>52</v>
      </c>
      <c r="E16" s="35" t="s">
        <v>83</v>
      </c>
    </row>
    <row r="17" spans="1:18" ht="12.75" customHeight="1">
      <c r="A17" s="6" t="s">
        <v>43</v>
      </c>
      <c s="6"/>
      <c s="40" t="s">
        <v>29</v>
      </c>
      <c s="6"/>
      <c s="27" t="s">
        <v>84</v>
      </c>
      <c s="6"/>
      <c s="6"/>
      <c s="6"/>
      <c s="41">
        <f>0+Q17</f>
      </c>
      <c r="O17">
        <f>0+R17</f>
      </c>
      <c r="Q17">
        <f>0+I18</f>
      </c>
      <c>
        <f>0+O18</f>
      </c>
    </row>
    <row r="18" spans="1:16" ht="12.75">
      <c r="A18" s="25" t="s">
        <v>45</v>
      </c>
      <c s="29" t="s">
        <v>22</v>
      </c>
      <c s="29" t="s">
        <v>85</v>
      </c>
      <c s="25" t="s">
        <v>47</v>
      </c>
      <c s="30" t="s">
        <v>86</v>
      </c>
      <c s="31" t="s">
        <v>87</v>
      </c>
      <c s="32">
        <v>3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88</v>
      </c>
    </row>
    <row r="20" spans="1:5" ht="12.75">
      <c r="A20" s="36" t="s">
        <v>51</v>
      </c>
      <c r="E20" s="37" t="s">
        <v>47</v>
      </c>
    </row>
    <row r="21" spans="1:5" ht="165.75">
      <c r="A21" t="s">
        <v>52</v>
      </c>
      <c r="E21" s="35" t="s">
        <v>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0+O8+O21+O78+O87+O116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90</v>
      </c>
      <c s="38">
        <f>0+I8+I21+I78+I87+I116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90</v>
      </c>
      <c s="6"/>
      <c s="18" t="s">
        <v>91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92</v>
      </c>
      <c s="25" t="s">
        <v>47</v>
      </c>
      <c s="30" t="s">
        <v>93</v>
      </c>
      <c s="31" t="s">
        <v>94</v>
      </c>
      <c s="32">
        <v>4635.861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95</v>
      </c>
    </row>
    <row r="11" spans="1:5" ht="38.25">
      <c r="A11" s="36" t="s">
        <v>51</v>
      </c>
      <c r="E11" s="37" t="s">
        <v>96</v>
      </c>
    </row>
    <row r="12" spans="1:5" ht="25.5">
      <c r="A12" t="s">
        <v>52</v>
      </c>
      <c r="E12" s="35" t="s">
        <v>97</v>
      </c>
    </row>
    <row r="13" spans="1:16" ht="12.75">
      <c r="A13" s="25" t="s">
        <v>45</v>
      </c>
      <c s="29" t="s">
        <v>23</v>
      </c>
      <c s="29" t="s">
        <v>98</v>
      </c>
      <c s="25" t="s">
        <v>47</v>
      </c>
      <c s="30" t="s">
        <v>99</v>
      </c>
      <c s="31" t="s">
        <v>94</v>
      </c>
      <c s="32">
        <v>116.852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100</v>
      </c>
    </row>
    <row r="15" spans="1:5" ht="25.5">
      <c r="A15" s="36" t="s">
        <v>51</v>
      </c>
      <c r="E15" s="37" t="s">
        <v>101</v>
      </c>
    </row>
    <row r="16" spans="1:5" ht="25.5">
      <c r="A16" t="s">
        <v>52</v>
      </c>
      <c r="E16" s="35" t="s">
        <v>97</v>
      </c>
    </row>
    <row r="17" spans="1:16" ht="12.75">
      <c r="A17" s="25" t="s">
        <v>45</v>
      </c>
      <c s="29" t="s">
        <v>22</v>
      </c>
      <c s="29" t="s">
        <v>102</v>
      </c>
      <c s="25" t="s">
        <v>47</v>
      </c>
      <c s="30" t="s">
        <v>103</v>
      </c>
      <c s="31" t="s">
        <v>104</v>
      </c>
      <c s="32">
        <v>195.993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105</v>
      </c>
    </row>
    <row r="19" spans="1:5" ht="12.75">
      <c r="A19" s="36" t="s">
        <v>51</v>
      </c>
      <c r="E19" s="37" t="s">
        <v>106</v>
      </c>
    </row>
    <row r="20" spans="1:5" ht="25.5">
      <c r="A20" t="s">
        <v>52</v>
      </c>
      <c r="E20" s="35" t="s">
        <v>107</v>
      </c>
    </row>
    <row r="21" spans="1:18" ht="12.75" customHeight="1">
      <c r="A21" s="6" t="s">
        <v>43</v>
      </c>
      <c s="6"/>
      <c s="40" t="s">
        <v>29</v>
      </c>
      <c s="6"/>
      <c s="27" t="s">
        <v>84</v>
      </c>
      <c s="6"/>
      <c s="6"/>
      <c s="6"/>
      <c s="41">
        <f>0+Q21</f>
      </c>
      <c r="O21">
        <f>0+R21</f>
      </c>
      <c r="Q21">
        <f>0+I22+I26+I30+I34+I38+I42+I46+I50+I54+I58+I62+I66+I70+I74</f>
      </c>
      <c>
        <f>0+O22+O26+O30+O34+O38+O42+O46+O50+O54+O58+O62+O66+O70+O74</f>
      </c>
    </row>
    <row r="22" spans="1:16" ht="12.75">
      <c r="A22" s="25" t="s">
        <v>45</v>
      </c>
      <c s="29" t="s">
        <v>33</v>
      </c>
      <c s="29" t="s">
        <v>108</v>
      </c>
      <c s="25" t="s">
        <v>47</v>
      </c>
      <c s="30" t="s">
        <v>109</v>
      </c>
      <c s="31" t="s">
        <v>110</v>
      </c>
      <c s="32">
        <v>20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111</v>
      </c>
    </row>
    <row r="24" spans="1:5" ht="12.75">
      <c r="A24" s="36" t="s">
        <v>51</v>
      </c>
      <c r="E24" s="37" t="s">
        <v>47</v>
      </c>
    </row>
    <row r="25" spans="1:5" ht="38.25">
      <c r="A25" t="s">
        <v>52</v>
      </c>
      <c r="E25" s="35" t="s">
        <v>112</v>
      </c>
    </row>
    <row r="26" spans="1:16" ht="12.75">
      <c r="A26" s="25" t="s">
        <v>45</v>
      </c>
      <c s="29" t="s">
        <v>35</v>
      </c>
      <c s="29" t="s">
        <v>113</v>
      </c>
      <c s="25" t="s">
        <v>47</v>
      </c>
      <c s="30" t="s">
        <v>114</v>
      </c>
      <c s="31" t="s">
        <v>110</v>
      </c>
      <c s="32">
        <v>1977.032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115</v>
      </c>
    </row>
    <row r="28" spans="1:5" ht="12.75">
      <c r="A28" s="36" t="s">
        <v>51</v>
      </c>
      <c r="E28" s="37" t="s">
        <v>116</v>
      </c>
    </row>
    <row r="29" spans="1:5" ht="12.75">
      <c r="A29" t="s">
        <v>52</v>
      </c>
      <c r="E29" s="35" t="s">
        <v>117</v>
      </c>
    </row>
    <row r="30" spans="1:16" ht="25.5">
      <c r="A30" s="25" t="s">
        <v>45</v>
      </c>
      <c s="29" t="s">
        <v>37</v>
      </c>
      <c s="29" t="s">
        <v>118</v>
      </c>
      <c s="25" t="s">
        <v>47</v>
      </c>
      <c s="30" t="s">
        <v>119</v>
      </c>
      <c s="31" t="s">
        <v>104</v>
      </c>
      <c s="32">
        <v>1580.321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51</v>
      </c>
      <c r="E32" s="37" t="s">
        <v>120</v>
      </c>
    </row>
    <row r="33" spans="1:5" ht="63.75">
      <c r="A33" t="s">
        <v>52</v>
      </c>
      <c r="E33" s="35" t="s">
        <v>121</v>
      </c>
    </row>
    <row r="34" spans="1:16" ht="25.5">
      <c r="A34" s="25" t="s">
        <v>45</v>
      </c>
      <c s="29" t="s">
        <v>71</v>
      </c>
      <c s="29" t="s">
        <v>122</v>
      </c>
      <c s="25" t="s">
        <v>47</v>
      </c>
      <c s="30" t="s">
        <v>123</v>
      </c>
      <c s="31" t="s">
        <v>104</v>
      </c>
      <c s="32">
        <v>10.4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124</v>
      </c>
    </row>
    <row r="36" spans="1:5" ht="12.75">
      <c r="A36" s="36" t="s">
        <v>51</v>
      </c>
      <c r="E36" s="37" t="s">
        <v>125</v>
      </c>
    </row>
    <row r="37" spans="1:5" ht="63.75">
      <c r="A37" t="s">
        <v>52</v>
      </c>
      <c r="E37" s="35" t="s">
        <v>121</v>
      </c>
    </row>
    <row r="38" spans="1:16" ht="12.75">
      <c r="A38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104</v>
      </c>
      <c s="32">
        <v>20.16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129</v>
      </c>
    </row>
    <row r="40" spans="1:5" ht="12.75">
      <c r="A40" s="36" t="s">
        <v>51</v>
      </c>
      <c r="E40" s="37" t="s">
        <v>130</v>
      </c>
    </row>
    <row r="41" spans="1:5" ht="63.75">
      <c r="A41" t="s">
        <v>52</v>
      </c>
      <c r="E41" s="35" t="s">
        <v>121</v>
      </c>
    </row>
    <row r="42" spans="1:16" ht="12.75">
      <c r="A42" s="25" t="s">
        <v>45</v>
      </c>
      <c s="29" t="s">
        <v>40</v>
      </c>
      <c s="29" t="s">
        <v>131</v>
      </c>
      <c s="25" t="s">
        <v>47</v>
      </c>
      <c s="30" t="s">
        <v>132</v>
      </c>
      <c s="31" t="s">
        <v>133</v>
      </c>
      <c s="32">
        <v>1450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129</v>
      </c>
    </row>
    <row r="44" spans="1:5" ht="12.75">
      <c r="A44" s="36" t="s">
        <v>51</v>
      </c>
      <c r="E44" s="37" t="s">
        <v>47</v>
      </c>
    </row>
    <row r="45" spans="1:5" ht="63.75">
      <c r="A45" t="s">
        <v>52</v>
      </c>
      <c r="E45" s="35" t="s">
        <v>121</v>
      </c>
    </row>
    <row r="46" spans="1:16" ht="12.75">
      <c r="A46" s="25" t="s">
        <v>45</v>
      </c>
      <c s="29" t="s">
        <v>42</v>
      </c>
      <c s="29" t="s">
        <v>134</v>
      </c>
      <c s="25" t="s">
        <v>47</v>
      </c>
      <c s="30" t="s">
        <v>135</v>
      </c>
      <c s="31" t="s">
        <v>133</v>
      </c>
      <c s="32">
        <v>22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51</v>
      </c>
      <c r="E48" s="37" t="s">
        <v>47</v>
      </c>
    </row>
    <row r="49" spans="1:5" ht="25.5">
      <c r="A49" t="s">
        <v>52</v>
      </c>
      <c r="E49" s="35" t="s">
        <v>136</v>
      </c>
    </row>
    <row r="50" spans="1:16" ht="12.75">
      <c r="A50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104</v>
      </c>
      <c s="32">
        <v>643.83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51</v>
      </c>
      <c r="E52" s="37" t="s">
        <v>120</v>
      </c>
    </row>
    <row r="53" spans="1:5" ht="293.25">
      <c r="A53" t="s">
        <v>52</v>
      </c>
      <c r="E53" s="35" t="s">
        <v>140</v>
      </c>
    </row>
    <row r="54" spans="1:16" ht="12.75">
      <c r="A54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104</v>
      </c>
      <c s="32">
        <v>709.689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144</v>
      </c>
    </row>
    <row r="56" spans="1:5" ht="12.75">
      <c r="A56" s="36" t="s">
        <v>51</v>
      </c>
      <c r="E56" s="37" t="s">
        <v>120</v>
      </c>
    </row>
    <row r="57" spans="1:5" ht="280.5">
      <c r="A57" t="s">
        <v>52</v>
      </c>
      <c r="E57" s="35" t="s">
        <v>145</v>
      </c>
    </row>
    <row r="58" spans="1:16" ht="12.75">
      <c r="A58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104</v>
      </c>
      <c s="32">
        <v>203.272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149</v>
      </c>
    </row>
    <row r="60" spans="1:5" ht="12.75">
      <c r="A60" s="36" t="s">
        <v>51</v>
      </c>
      <c r="E60" s="37" t="s">
        <v>120</v>
      </c>
    </row>
    <row r="61" spans="1:5" ht="242.25">
      <c r="A61" t="s">
        <v>52</v>
      </c>
      <c r="E61" s="35" t="s">
        <v>150</v>
      </c>
    </row>
    <row r="62" spans="1:16" ht="12.75">
      <c r="A62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110</v>
      </c>
      <c s="32">
        <v>4364.91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12.75">
      <c r="A64" s="36" t="s">
        <v>51</v>
      </c>
      <c r="E64" s="37" t="s">
        <v>120</v>
      </c>
    </row>
    <row r="65" spans="1:5" ht="25.5">
      <c r="A65" t="s">
        <v>52</v>
      </c>
      <c r="E65" s="35" t="s">
        <v>154</v>
      </c>
    </row>
    <row r="66" spans="1:16" ht="12.75">
      <c r="A66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110</v>
      </c>
      <c s="32">
        <v>1959.925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158</v>
      </c>
    </row>
    <row r="68" spans="1:5" ht="12.75">
      <c r="A68" s="36" t="s">
        <v>51</v>
      </c>
      <c r="E68" s="37" t="s">
        <v>120</v>
      </c>
    </row>
    <row r="69" spans="1:5" ht="38.25">
      <c r="A69" t="s">
        <v>52</v>
      </c>
      <c r="E69" s="35" t="s">
        <v>159</v>
      </c>
    </row>
    <row r="70" spans="1:16" ht="12.75">
      <c r="A70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110</v>
      </c>
      <c s="32">
        <v>1959.925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2.75">
      <c r="A72" s="36" t="s">
        <v>51</v>
      </c>
      <c r="E72" s="37" t="s">
        <v>120</v>
      </c>
    </row>
    <row r="73" spans="1:5" ht="25.5">
      <c r="A73" t="s">
        <v>52</v>
      </c>
      <c r="E73" s="35" t="s">
        <v>163</v>
      </c>
    </row>
    <row r="74" spans="1:16" ht="12.75">
      <c r="A74" s="25" t="s">
        <v>45</v>
      </c>
      <c s="29" t="s">
        <v>164</v>
      </c>
      <c s="29" t="s">
        <v>165</v>
      </c>
      <c s="25" t="s">
        <v>47</v>
      </c>
      <c s="30" t="s">
        <v>166</v>
      </c>
      <c s="31" t="s">
        <v>110</v>
      </c>
      <c s="32">
        <v>1959.925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167</v>
      </c>
    </row>
    <row r="76" spans="1:5" ht="12.75">
      <c r="A76" s="36" t="s">
        <v>51</v>
      </c>
      <c r="E76" s="37" t="s">
        <v>120</v>
      </c>
    </row>
    <row r="77" spans="1:5" ht="38.25">
      <c r="A77" t="s">
        <v>52</v>
      </c>
      <c r="E77" s="35" t="s">
        <v>168</v>
      </c>
    </row>
    <row r="78" spans="1:18" ht="12.75" customHeight="1">
      <c r="A78" s="6" t="s">
        <v>43</v>
      </c>
      <c s="6"/>
      <c s="40" t="s">
        <v>22</v>
      </c>
      <c s="6"/>
      <c s="27" t="s">
        <v>169</v>
      </c>
      <c s="6"/>
      <c s="6"/>
      <c s="6"/>
      <c s="41">
        <f>0+Q78</f>
      </c>
      <c r="O78">
        <f>0+R78</f>
      </c>
      <c r="Q78">
        <f>0+I79+I83</f>
      </c>
      <c>
        <f>0+O79+O83</f>
      </c>
    </row>
    <row r="79" spans="1:16" ht="12.75">
      <c r="A79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104</v>
      </c>
      <c s="32">
        <v>34.56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173</v>
      </c>
    </row>
    <row r="81" spans="1:5" ht="12.75">
      <c r="A81" s="36" t="s">
        <v>51</v>
      </c>
      <c r="E81" s="37" t="s">
        <v>174</v>
      </c>
    </row>
    <row r="82" spans="1:5" ht="229.5">
      <c r="A82" t="s">
        <v>52</v>
      </c>
      <c r="E82" s="35" t="s">
        <v>175</v>
      </c>
    </row>
    <row r="83" spans="1:16" ht="12.75">
      <c r="A83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104</v>
      </c>
      <c s="32">
        <v>20.877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25.5">
      <c r="A84" s="34" t="s">
        <v>50</v>
      </c>
      <c r="E84" s="35" t="s">
        <v>179</v>
      </c>
    </row>
    <row r="85" spans="1:5" ht="12.75">
      <c r="A85" s="36" t="s">
        <v>51</v>
      </c>
      <c r="E85" s="37" t="s">
        <v>120</v>
      </c>
    </row>
    <row r="86" spans="1:5" ht="25.5">
      <c r="A86" t="s">
        <v>52</v>
      </c>
      <c r="E86" s="35" t="s">
        <v>180</v>
      </c>
    </row>
    <row r="87" spans="1:18" ht="12.75" customHeight="1">
      <c r="A87" s="6" t="s">
        <v>43</v>
      </c>
      <c s="6"/>
      <c s="40" t="s">
        <v>35</v>
      </c>
      <c s="6"/>
      <c s="27" t="s">
        <v>181</v>
      </c>
      <c s="6"/>
      <c s="6"/>
      <c s="6"/>
      <c s="41">
        <f>0+Q87</f>
      </c>
      <c r="O87">
        <f>0+R87</f>
      </c>
      <c r="Q87">
        <f>0+I88+I92+I96+I100+I104+I108+I112</f>
      </c>
      <c>
        <f>0+O88+O92+O96+O100+O104+O108+O112</f>
      </c>
    </row>
    <row r="88" spans="1:16" ht="12.75">
      <c r="A88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104</v>
      </c>
      <c s="32">
        <v>11.44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185</v>
      </c>
    </row>
    <row r="90" spans="1:5" ht="12.75">
      <c r="A90" s="36" t="s">
        <v>51</v>
      </c>
      <c r="E90" s="37" t="s">
        <v>47</v>
      </c>
    </row>
    <row r="91" spans="1:5" ht="127.5">
      <c r="A91" t="s">
        <v>52</v>
      </c>
      <c r="E91" s="35" t="s">
        <v>186</v>
      </c>
    </row>
    <row r="92" spans="1:16" ht="12.75">
      <c r="A92" s="25" t="s">
        <v>45</v>
      </c>
      <c s="29" t="s">
        <v>187</v>
      </c>
      <c s="29" t="s">
        <v>188</v>
      </c>
      <c s="25" t="s">
        <v>47</v>
      </c>
      <c s="30" t="s">
        <v>189</v>
      </c>
      <c s="31" t="s">
        <v>104</v>
      </c>
      <c s="32">
        <v>799.363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190</v>
      </c>
    </row>
    <row r="94" spans="1:5" ht="12.75">
      <c r="A94" s="36" t="s">
        <v>51</v>
      </c>
      <c r="E94" s="37" t="s">
        <v>120</v>
      </c>
    </row>
    <row r="95" spans="1:5" ht="51">
      <c r="A95" t="s">
        <v>52</v>
      </c>
      <c r="E95" s="35" t="s">
        <v>191</v>
      </c>
    </row>
    <row r="96" spans="1:16" ht="12.75">
      <c r="A96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110</v>
      </c>
      <c s="32">
        <v>3633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195</v>
      </c>
    </row>
    <row r="98" spans="1:5" ht="12.75">
      <c r="A98" s="36" t="s">
        <v>51</v>
      </c>
      <c r="E98" s="37" t="s">
        <v>120</v>
      </c>
    </row>
    <row r="99" spans="1:5" ht="102">
      <c r="A99" t="s">
        <v>52</v>
      </c>
      <c r="E99" s="35" t="s">
        <v>196</v>
      </c>
    </row>
    <row r="100" spans="1:16" ht="12.75">
      <c r="A100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110</v>
      </c>
      <c s="32">
        <v>3633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200</v>
      </c>
    </row>
    <row r="102" spans="1:5" ht="12.75">
      <c r="A102" s="36" t="s">
        <v>51</v>
      </c>
      <c r="E102" s="37" t="s">
        <v>120</v>
      </c>
    </row>
    <row r="103" spans="1:5" ht="51">
      <c r="A103" t="s">
        <v>52</v>
      </c>
      <c r="E103" s="35" t="s">
        <v>201</v>
      </c>
    </row>
    <row r="104" spans="1:16" ht="12.75">
      <c r="A104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110</v>
      </c>
      <c s="32">
        <v>3633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205</v>
      </c>
    </row>
    <row r="106" spans="1:5" ht="12.75">
      <c r="A106" s="36" t="s">
        <v>51</v>
      </c>
      <c r="E106" s="37" t="s">
        <v>120</v>
      </c>
    </row>
    <row r="107" spans="1:5" ht="140.25">
      <c r="A107" t="s">
        <v>52</v>
      </c>
      <c r="E107" s="35" t="s">
        <v>206</v>
      </c>
    </row>
    <row r="108" spans="1:16" ht="12.75">
      <c r="A108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110</v>
      </c>
      <c s="32">
        <v>80.85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210</v>
      </c>
    </row>
    <row r="110" spans="1:5" ht="12.75">
      <c r="A110" s="36" t="s">
        <v>51</v>
      </c>
      <c r="E110" s="37" t="s">
        <v>120</v>
      </c>
    </row>
    <row r="111" spans="1:5" ht="153">
      <c r="A111" t="s">
        <v>52</v>
      </c>
      <c r="E111" s="35" t="s">
        <v>211</v>
      </c>
    </row>
    <row r="112" spans="1:16" ht="25.5">
      <c r="A112" s="25" t="s">
        <v>45</v>
      </c>
      <c s="29" t="s">
        <v>212</v>
      </c>
      <c s="29" t="s">
        <v>213</v>
      </c>
      <c s="25" t="s">
        <v>47</v>
      </c>
      <c s="30" t="s">
        <v>214</v>
      </c>
      <c s="31" t="s">
        <v>110</v>
      </c>
      <c s="32">
        <v>26.35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215</v>
      </c>
    </row>
    <row r="114" spans="1:5" ht="12.75">
      <c r="A114" s="36" t="s">
        <v>51</v>
      </c>
      <c r="E114" s="37" t="s">
        <v>120</v>
      </c>
    </row>
    <row r="115" spans="1:5" ht="153">
      <c r="A115" t="s">
        <v>52</v>
      </c>
      <c r="E115" s="35" t="s">
        <v>211</v>
      </c>
    </row>
    <row r="116" spans="1:18" ht="12.75" customHeight="1">
      <c r="A116" s="6" t="s">
        <v>43</v>
      </c>
      <c s="6"/>
      <c s="40" t="s">
        <v>40</v>
      </c>
      <c s="6"/>
      <c s="27" t="s">
        <v>216</v>
      </c>
      <c s="6"/>
      <c s="6"/>
      <c s="6"/>
      <c s="41">
        <f>0+Q116</f>
      </c>
      <c r="O116">
        <f>0+R116</f>
      </c>
      <c r="Q116">
        <f>0+I117+I121+I125+I129+I133+I137+I141+I145+I149+I153+I157+I161+I165</f>
      </c>
      <c>
        <f>0+O117+O121+O125+O129+O133+O137+O141+O145+O149+O153+O157+O161+O165</f>
      </c>
    </row>
    <row r="117" spans="1:16" ht="12.75">
      <c r="A117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133</v>
      </c>
      <c s="32">
        <v>130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220</v>
      </c>
    </row>
    <row r="119" spans="1:5" ht="12.75">
      <c r="A119" s="36" t="s">
        <v>51</v>
      </c>
      <c r="E119" s="37" t="s">
        <v>47</v>
      </c>
    </row>
    <row r="120" spans="1:5" ht="63.75">
      <c r="A120" t="s">
        <v>52</v>
      </c>
      <c r="E120" s="35" t="s">
        <v>221</v>
      </c>
    </row>
    <row r="121" spans="1:16" ht="12.75">
      <c r="A121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87</v>
      </c>
      <c s="32">
        <v>83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225</v>
      </c>
    </row>
    <row r="123" spans="1:5" ht="12.75">
      <c r="A123" s="36" t="s">
        <v>51</v>
      </c>
      <c r="E123" s="37" t="s">
        <v>47</v>
      </c>
    </row>
    <row r="124" spans="1:5" ht="38.25">
      <c r="A124" t="s">
        <v>52</v>
      </c>
      <c r="E124" s="35" t="s">
        <v>226</v>
      </c>
    </row>
    <row r="125" spans="1:16" ht="12.75">
      <c r="A125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87</v>
      </c>
      <c s="32">
        <v>7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230</v>
      </c>
    </row>
    <row r="127" spans="1:5" ht="12.75">
      <c r="A127" s="36" t="s">
        <v>51</v>
      </c>
      <c r="E127" s="37" t="s">
        <v>47</v>
      </c>
    </row>
    <row r="128" spans="1:5" ht="25.5">
      <c r="A128" t="s">
        <v>52</v>
      </c>
      <c r="E128" s="35" t="s">
        <v>231</v>
      </c>
    </row>
    <row r="129" spans="1:16" ht="25.5">
      <c r="A129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87</v>
      </c>
      <c s="32">
        <v>45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235</v>
      </c>
    </row>
    <row r="131" spans="1:5" ht="25.5">
      <c r="A131" s="36" t="s">
        <v>51</v>
      </c>
      <c r="E131" s="37" t="s">
        <v>236</v>
      </c>
    </row>
    <row r="132" spans="1:5" ht="25.5">
      <c r="A132" t="s">
        <v>52</v>
      </c>
      <c r="E132" s="35" t="s">
        <v>237</v>
      </c>
    </row>
    <row r="133" spans="1:16" ht="25.5">
      <c r="A133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87</v>
      </c>
      <c s="32">
        <v>26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47</v>
      </c>
    </row>
    <row r="135" spans="1:5" ht="12.75">
      <c r="A135" s="36" t="s">
        <v>51</v>
      </c>
      <c r="E135" s="37" t="s">
        <v>47</v>
      </c>
    </row>
    <row r="136" spans="1:5" ht="25.5">
      <c r="A136" t="s">
        <v>52</v>
      </c>
      <c r="E136" s="35" t="s">
        <v>241</v>
      </c>
    </row>
    <row r="137" spans="1:16" ht="12.75">
      <c r="A137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87</v>
      </c>
      <c s="32">
        <v>7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245</v>
      </c>
    </row>
    <row r="139" spans="1:5" ht="12.75">
      <c r="A139" s="36" t="s">
        <v>51</v>
      </c>
      <c r="E139" s="37" t="s">
        <v>47</v>
      </c>
    </row>
    <row r="140" spans="1:5" ht="25.5">
      <c r="A140" t="s">
        <v>52</v>
      </c>
      <c r="E140" s="35" t="s">
        <v>231</v>
      </c>
    </row>
    <row r="141" spans="1:16" ht="25.5">
      <c r="A141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110</v>
      </c>
      <c s="32">
        <v>123.6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47</v>
      </c>
    </row>
    <row r="143" spans="1:5" ht="12.75">
      <c r="A143" s="36" t="s">
        <v>51</v>
      </c>
      <c r="E143" s="37" t="s">
        <v>116</v>
      </c>
    </row>
    <row r="144" spans="1:5" ht="38.25">
      <c r="A144" t="s">
        <v>52</v>
      </c>
      <c r="E144" s="35" t="s">
        <v>249</v>
      </c>
    </row>
    <row r="145" spans="1:16" ht="25.5">
      <c r="A145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110</v>
      </c>
      <c s="32">
        <v>123.6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25.5">
      <c r="A146" s="34" t="s">
        <v>50</v>
      </c>
      <c r="E146" s="35" t="s">
        <v>253</v>
      </c>
    </row>
    <row r="147" spans="1:5" ht="12.75">
      <c r="A147" s="36" t="s">
        <v>51</v>
      </c>
      <c r="E147" s="37" t="s">
        <v>116</v>
      </c>
    </row>
    <row r="148" spans="1:5" ht="38.25">
      <c r="A148" t="s">
        <v>52</v>
      </c>
      <c r="E148" s="35" t="s">
        <v>249</v>
      </c>
    </row>
    <row r="149" spans="1:16" ht="12.75">
      <c r="A149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87</v>
      </c>
      <c s="32">
        <v>38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25.5">
      <c r="A150" s="34" t="s">
        <v>50</v>
      </c>
      <c r="E150" s="35" t="s">
        <v>257</v>
      </c>
    </row>
    <row r="151" spans="1:5" ht="12.75">
      <c r="A151" s="36" t="s">
        <v>51</v>
      </c>
      <c r="E151" s="37" t="s">
        <v>116</v>
      </c>
    </row>
    <row r="152" spans="1:5" ht="38.25">
      <c r="A152" t="s">
        <v>52</v>
      </c>
      <c r="E152" s="35" t="s">
        <v>258</v>
      </c>
    </row>
    <row r="153" spans="1:16" ht="12.75">
      <c r="A153" s="25" t="s">
        <v>45</v>
      </c>
      <c s="29" t="s">
        <v>259</v>
      </c>
      <c s="29" t="s">
        <v>260</v>
      </c>
      <c s="25" t="s">
        <v>47</v>
      </c>
      <c s="30" t="s">
        <v>261</v>
      </c>
      <c s="31" t="s">
        <v>133</v>
      </c>
      <c s="32">
        <v>1422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262</v>
      </c>
    </row>
    <row r="155" spans="1:5" ht="12.75">
      <c r="A155" s="36" t="s">
        <v>51</v>
      </c>
      <c r="E155" s="37" t="s">
        <v>120</v>
      </c>
    </row>
    <row r="156" spans="1:5" ht="51">
      <c r="A156" t="s">
        <v>52</v>
      </c>
      <c r="E156" s="35" t="s">
        <v>263</v>
      </c>
    </row>
    <row r="157" spans="1:16" ht="12.75">
      <c r="A157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133</v>
      </c>
      <c s="32">
        <v>22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47</v>
      </c>
    </row>
    <row r="159" spans="1:5" ht="12.75">
      <c r="A159" s="36" t="s">
        <v>51</v>
      </c>
      <c r="E159" s="37" t="s">
        <v>47</v>
      </c>
    </row>
    <row r="160" spans="1:5" ht="25.5">
      <c r="A160" t="s">
        <v>52</v>
      </c>
      <c r="E160" s="35" t="s">
        <v>267</v>
      </c>
    </row>
    <row r="161" spans="1:16" ht="12.75">
      <c r="A161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133</v>
      </c>
      <c s="32">
        <v>22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47</v>
      </c>
    </row>
    <row r="163" spans="1:5" ht="12.75">
      <c r="A163" s="36" t="s">
        <v>51</v>
      </c>
      <c r="E163" s="37" t="s">
        <v>47</v>
      </c>
    </row>
    <row r="164" spans="1:5" ht="38.25">
      <c r="A164" t="s">
        <v>52</v>
      </c>
      <c r="E164" s="35" t="s">
        <v>271</v>
      </c>
    </row>
    <row r="165" spans="1:16" ht="12.75">
      <c r="A165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87</v>
      </c>
      <c s="32">
        <v>6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12.75">
      <c r="A166" s="34" t="s">
        <v>50</v>
      </c>
      <c r="E166" s="35" t="s">
        <v>275</v>
      </c>
    </row>
    <row r="167" spans="1:5" ht="12.75">
      <c r="A167" s="36" t="s">
        <v>51</v>
      </c>
      <c r="E167" s="37" t="s">
        <v>47</v>
      </c>
    </row>
    <row r="168" spans="1:5" ht="89.25">
      <c r="A168" t="s">
        <v>52</v>
      </c>
      <c r="E168" s="35" t="s">
        <v>276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0+O8+O25+O62+O67+O72+O81+O98+O143+O160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277</v>
      </c>
      <c s="38">
        <f>0+I8+I25+I62+I67+I72+I81+I98+I143+I160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277</v>
      </c>
      <c s="6"/>
      <c s="18" t="s">
        <v>278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279</v>
      </c>
      <c s="25" t="s">
        <v>47</v>
      </c>
      <c s="30" t="s">
        <v>93</v>
      </c>
      <c s="31" t="s">
        <v>104</v>
      </c>
      <c s="32">
        <v>50.784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280</v>
      </c>
    </row>
    <row r="11" spans="1:5" ht="51">
      <c r="A11" s="36" t="s">
        <v>51</v>
      </c>
      <c r="E11" s="37" t="s">
        <v>281</v>
      </c>
    </row>
    <row r="12" spans="1:5" ht="25.5">
      <c r="A12" t="s">
        <v>52</v>
      </c>
      <c r="E12" s="35" t="s">
        <v>97</v>
      </c>
    </row>
    <row r="13" spans="1:16" ht="12.75">
      <c r="A13" s="25" t="s">
        <v>45</v>
      </c>
      <c s="29" t="s">
        <v>23</v>
      </c>
      <c s="29" t="s">
        <v>282</v>
      </c>
      <c s="25" t="s">
        <v>47</v>
      </c>
      <c s="30" t="s">
        <v>283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284</v>
      </c>
    </row>
    <row r="15" spans="1:5" ht="12.75">
      <c r="A15" s="36" t="s">
        <v>51</v>
      </c>
      <c r="E15" s="37" t="s">
        <v>47</v>
      </c>
    </row>
    <row r="16" spans="1:5" ht="38.25">
      <c r="A16" t="s">
        <v>52</v>
      </c>
      <c r="E16" s="35" t="s">
        <v>285</v>
      </c>
    </row>
    <row r="17" spans="1:16" ht="12.75">
      <c r="A17" s="25" t="s">
        <v>45</v>
      </c>
      <c s="29" t="s">
        <v>22</v>
      </c>
      <c s="29" t="s">
        <v>62</v>
      </c>
      <c s="25" t="s">
        <v>47</v>
      </c>
      <c s="30" t="s">
        <v>63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47</v>
      </c>
    </row>
    <row r="20" spans="1:5" ht="12.75">
      <c r="A20" t="s">
        <v>52</v>
      </c>
      <c r="E20" s="35" t="s">
        <v>61</v>
      </c>
    </row>
    <row r="21" spans="1:16" ht="12.75">
      <c r="A21" s="25" t="s">
        <v>45</v>
      </c>
      <c s="29" t="s">
        <v>33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286</v>
      </c>
    </row>
    <row r="23" spans="1:5" ht="12.75">
      <c r="A23" s="36" t="s">
        <v>51</v>
      </c>
      <c r="E23" s="37" t="s">
        <v>47</v>
      </c>
    </row>
    <row r="24" spans="1:5" ht="12.75">
      <c r="A24" t="s">
        <v>52</v>
      </c>
      <c r="E24" s="35" t="s">
        <v>61</v>
      </c>
    </row>
    <row r="25" spans="1:18" ht="12.75" customHeight="1">
      <c r="A25" s="6" t="s">
        <v>43</v>
      </c>
      <c s="6"/>
      <c s="40" t="s">
        <v>29</v>
      </c>
      <c s="6"/>
      <c s="27" t="s">
        <v>84</v>
      </c>
      <c s="6"/>
      <c s="6"/>
      <c s="6"/>
      <c s="41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25" t="s">
        <v>45</v>
      </c>
      <c s="29" t="s">
        <v>35</v>
      </c>
      <c s="29" t="s">
        <v>287</v>
      </c>
      <c s="25" t="s">
        <v>47</v>
      </c>
      <c s="30" t="s">
        <v>288</v>
      </c>
      <c s="31" t="s">
        <v>104</v>
      </c>
      <c s="32">
        <v>2.8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289</v>
      </c>
    </row>
    <row r="28" spans="1:5" ht="12.75">
      <c r="A28" s="36" t="s">
        <v>51</v>
      </c>
      <c r="E28" s="37" t="s">
        <v>290</v>
      </c>
    </row>
    <row r="29" spans="1:5" ht="63.75">
      <c r="A29" t="s">
        <v>52</v>
      </c>
      <c r="E29" s="35" t="s">
        <v>121</v>
      </c>
    </row>
    <row r="30" spans="1:16" ht="25.5">
      <c r="A30" s="25" t="s">
        <v>45</v>
      </c>
      <c s="29" t="s">
        <v>37</v>
      </c>
      <c s="29" t="s">
        <v>291</v>
      </c>
      <c s="25" t="s">
        <v>47</v>
      </c>
      <c s="30" t="s">
        <v>292</v>
      </c>
      <c s="31" t="s">
        <v>104</v>
      </c>
      <c s="32">
        <v>2.8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293</v>
      </c>
    </row>
    <row r="32" spans="1:5" ht="12.75">
      <c r="A32" s="36" t="s">
        <v>51</v>
      </c>
      <c r="E32" s="37" t="s">
        <v>294</v>
      </c>
    </row>
    <row r="33" spans="1:5" ht="63.75">
      <c r="A33" t="s">
        <v>52</v>
      </c>
      <c r="E33" s="35" t="s">
        <v>121</v>
      </c>
    </row>
    <row r="34" spans="1:16" ht="12.75">
      <c r="A34" s="25" t="s">
        <v>45</v>
      </c>
      <c s="29" t="s">
        <v>71</v>
      </c>
      <c s="29" t="s">
        <v>127</v>
      </c>
      <c s="25" t="s">
        <v>47</v>
      </c>
      <c s="30" t="s">
        <v>128</v>
      </c>
      <c s="31" t="s">
        <v>104</v>
      </c>
      <c s="32">
        <v>0.42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295</v>
      </c>
    </row>
    <row r="36" spans="1:5" ht="12.75">
      <c r="A36" s="36" t="s">
        <v>51</v>
      </c>
      <c r="E36" s="37" t="s">
        <v>296</v>
      </c>
    </row>
    <row r="37" spans="1:5" ht="63.75">
      <c r="A37" t="s">
        <v>52</v>
      </c>
      <c r="E37" s="35" t="s">
        <v>121</v>
      </c>
    </row>
    <row r="38" spans="1:16" ht="12.75">
      <c r="A38" s="25" t="s">
        <v>45</v>
      </c>
      <c s="29" t="s">
        <v>126</v>
      </c>
      <c s="29" t="s">
        <v>297</v>
      </c>
      <c s="25" t="s">
        <v>47</v>
      </c>
      <c s="30" t="s">
        <v>298</v>
      </c>
      <c s="31" t="s">
        <v>104</v>
      </c>
      <c s="32">
        <v>50.784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299</v>
      </c>
    </row>
    <row r="40" spans="1:5" ht="51">
      <c r="A40" s="36" t="s">
        <v>51</v>
      </c>
      <c r="E40" s="37" t="s">
        <v>281</v>
      </c>
    </row>
    <row r="41" spans="1:5" ht="306">
      <c r="A41" t="s">
        <v>52</v>
      </c>
      <c r="E41" s="35" t="s">
        <v>300</v>
      </c>
    </row>
    <row r="42" spans="1:16" ht="12.75">
      <c r="A42" s="25" t="s">
        <v>45</v>
      </c>
      <c s="29" t="s">
        <v>40</v>
      </c>
      <c s="29" t="s">
        <v>301</v>
      </c>
      <c s="25" t="s">
        <v>47</v>
      </c>
      <c s="30" t="s">
        <v>302</v>
      </c>
      <c s="31" t="s">
        <v>104</v>
      </c>
      <c s="32">
        <v>5.544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303</v>
      </c>
    </row>
    <row r="44" spans="1:5" ht="12.75">
      <c r="A44" s="36" t="s">
        <v>51</v>
      </c>
      <c r="E44" s="37" t="s">
        <v>304</v>
      </c>
    </row>
    <row r="45" spans="1:5" ht="318.75">
      <c r="A45" t="s">
        <v>52</v>
      </c>
      <c r="E45" s="35" t="s">
        <v>305</v>
      </c>
    </row>
    <row r="46" spans="1:16" ht="12.75">
      <c r="A46" s="25" t="s">
        <v>45</v>
      </c>
      <c s="29" t="s">
        <v>42</v>
      </c>
      <c s="29" t="s">
        <v>306</v>
      </c>
      <c s="25" t="s">
        <v>47</v>
      </c>
      <c s="30" t="s">
        <v>307</v>
      </c>
      <c s="31" t="s">
        <v>104</v>
      </c>
      <c s="32">
        <v>123.975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308</v>
      </c>
    </row>
    <row r="48" spans="1:5" ht="38.25">
      <c r="A48" s="36" t="s">
        <v>51</v>
      </c>
      <c r="E48" s="37" t="s">
        <v>309</v>
      </c>
    </row>
    <row r="49" spans="1:5" ht="318.75">
      <c r="A49" t="s">
        <v>52</v>
      </c>
      <c r="E49" s="35" t="s">
        <v>305</v>
      </c>
    </row>
    <row r="50" spans="1:16" ht="12.75">
      <c r="A50" s="25" t="s">
        <v>45</v>
      </c>
      <c s="29" t="s">
        <v>137</v>
      </c>
      <c s="29" t="s">
        <v>310</v>
      </c>
      <c s="25" t="s">
        <v>47</v>
      </c>
      <c s="30" t="s">
        <v>311</v>
      </c>
      <c s="31" t="s">
        <v>104</v>
      </c>
      <c s="32">
        <v>50.784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280</v>
      </c>
    </row>
    <row r="52" spans="1:5" ht="51">
      <c r="A52" s="36" t="s">
        <v>51</v>
      </c>
      <c r="E52" s="37" t="s">
        <v>281</v>
      </c>
    </row>
    <row r="53" spans="1:5" ht="191.25">
      <c r="A53" t="s">
        <v>52</v>
      </c>
      <c r="E53" s="35" t="s">
        <v>312</v>
      </c>
    </row>
    <row r="54" spans="1:16" ht="12.75">
      <c r="A54" s="25" t="s">
        <v>45</v>
      </c>
      <c s="29" t="s">
        <v>141</v>
      </c>
      <c s="29" t="s">
        <v>313</v>
      </c>
      <c s="25" t="s">
        <v>47</v>
      </c>
      <c s="30" t="s">
        <v>314</v>
      </c>
      <c s="31" t="s">
        <v>104</v>
      </c>
      <c s="32">
        <v>78.735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38.25">
      <c r="A56" s="36" t="s">
        <v>51</v>
      </c>
      <c r="E56" s="37" t="s">
        <v>315</v>
      </c>
    </row>
    <row r="57" spans="1:5" ht="229.5">
      <c r="A57" t="s">
        <v>52</v>
      </c>
      <c r="E57" s="35" t="s">
        <v>316</v>
      </c>
    </row>
    <row r="58" spans="1:16" ht="12.75">
      <c r="A58" s="25" t="s">
        <v>45</v>
      </c>
      <c s="29" t="s">
        <v>146</v>
      </c>
      <c s="29" t="s">
        <v>317</v>
      </c>
      <c s="25" t="s">
        <v>47</v>
      </c>
      <c s="30" t="s">
        <v>318</v>
      </c>
      <c s="31" t="s">
        <v>104</v>
      </c>
      <c s="32">
        <v>36.54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319</v>
      </c>
    </row>
    <row r="60" spans="1:5" ht="12.75">
      <c r="A60" s="36" t="s">
        <v>51</v>
      </c>
      <c r="E60" s="37" t="s">
        <v>320</v>
      </c>
    </row>
    <row r="61" spans="1:5" ht="293.25">
      <c r="A61" t="s">
        <v>52</v>
      </c>
      <c r="E61" s="35" t="s">
        <v>321</v>
      </c>
    </row>
    <row r="62" spans="1:18" ht="12.75" customHeight="1">
      <c r="A62" s="6" t="s">
        <v>43</v>
      </c>
      <c s="6"/>
      <c s="40" t="s">
        <v>23</v>
      </c>
      <c s="6"/>
      <c s="27" t="s">
        <v>322</v>
      </c>
      <c s="6"/>
      <c s="6"/>
      <c s="6"/>
      <c s="41">
        <f>0+Q62</f>
      </c>
      <c r="O62">
        <f>0+R62</f>
      </c>
      <c r="Q62">
        <f>0+I63</f>
      </c>
      <c>
        <f>0+O63</f>
      </c>
    </row>
    <row r="63" spans="1:16" ht="12.75">
      <c r="A63" s="25" t="s">
        <v>45</v>
      </c>
      <c s="29" t="s">
        <v>151</v>
      </c>
      <c s="29" t="s">
        <v>323</v>
      </c>
      <c s="25" t="s">
        <v>47</v>
      </c>
      <c s="30" t="s">
        <v>324</v>
      </c>
      <c s="31" t="s">
        <v>104</v>
      </c>
      <c s="32">
        <v>5.544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325</v>
      </c>
    </row>
    <row r="65" spans="1:5" ht="12.75">
      <c r="A65" s="36" t="s">
        <v>51</v>
      </c>
      <c r="E65" s="37" t="s">
        <v>304</v>
      </c>
    </row>
    <row r="66" spans="1:5" ht="369.75">
      <c r="A66" t="s">
        <v>52</v>
      </c>
      <c r="E66" s="35" t="s">
        <v>326</v>
      </c>
    </row>
    <row r="67" spans="1:18" ht="12.75" customHeight="1">
      <c r="A67" s="6" t="s">
        <v>43</v>
      </c>
      <c s="6"/>
      <c s="40" t="s">
        <v>22</v>
      </c>
      <c s="6"/>
      <c s="27" t="s">
        <v>169</v>
      </c>
      <c s="6"/>
      <c s="6"/>
      <c s="6"/>
      <c s="41">
        <f>0+Q67</f>
      </c>
      <c r="O67">
        <f>0+R67</f>
      </c>
      <c r="Q67">
        <f>0+I68</f>
      </c>
      <c>
        <f>0+O68</f>
      </c>
    </row>
    <row r="68" spans="1:16" ht="25.5">
      <c r="A68" s="25" t="s">
        <v>45</v>
      </c>
      <c s="29" t="s">
        <v>155</v>
      </c>
      <c s="29" t="s">
        <v>327</v>
      </c>
      <c s="25" t="s">
        <v>47</v>
      </c>
      <c s="30" t="s">
        <v>328</v>
      </c>
      <c s="31" t="s">
        <v>104</v>
      </c>
      <c s="32">
        <v>2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47</v>
      </c>
    </row>
    <row r="70" spans="1:5" ht="12.75">
      <c r="A70" s="36" t="s">
        <v>51</v>
      </c>
      <c r="E70" s="37" t="s">
        <v>47</v>
      </c>
    </row>
    <row r="71" spans="1:5" ht="25.5">
      <c r="A71" t="s">
        <v>52</v>
      </c>
      <c r="E71" s="35" t="s">
        <v>329</v>
      </c>
    </row>
    <row r="72" spans="1:18" ht="12.75" customHeight="1">
      <c r="A72" s="6" t="s">
        <v>43</v>
      </c>
      <c s="6"/>
      <c s="40" t="s">
        <v>33</v>
      </c>
      <c s="6"/>
      <c s="27" t="s">
        <v>330</v>
      </c>
      <c s="6"/>
      <c s="6"/>
      <c s="6"/>
      <c s="41">
        <f>0+Q72</f>
      </c>
      <c r="O72">
        <f>0+R72</f>
      </c>
      <c r="Q72">
        <f>0+I73+I77</f>
      </c>
      <c>
        <f>0+O73+O77</f>
      </c>
    </row>
    <row r="73" spans="1:16" ht="12.75">
      <c r="A73" s="25" t="s">
        <v>45</v>
      </c>
      <c s="29" t="s">
        <v>160</v>
      </c>
      <c s="29" t="s">
        <v>331</v>
      </c>
      <c s="25" t="s">
        <v>47</v>
      </c>
      <c s="30" t="s">
        <v>332</v>
      </c>
      <c s="31" t="s">
        <v>104</v>
      </c>
      <c s="32">
        <v>1.755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333</v>
      </c>
    </row>
    <row r="75" spans="1:5" ht="12.75">
      <c r="A75" s="36" t="s">
        <v>51</v>
      </c>
      <c r="E75" s="37" t="s">
        <v>334</v>
      </c>
    </row>
    <row r="76" spans="1:5" ht="369.75">
      <c r="A76" t="s">
        <v>52</v>
      </c>
      <c r="E76" s="35" t="s">
        <v>335</v>
      </c>
    </row>
    <row r="77" spans="1:16" ht="12.75">
      <c r="A77" s="25" t="s">
        <v>45</v>
      </c>
      <c s="29" t="s">
        <v>164</v>
      </c>
      <c s="29" t="s">
        <v>336</v>
      </c>
      <c s="25" t="s">
        <v>47</v>
      </c>
      <c s="30" t="s">
        <v>337</v>
      </c>
      <c s="31" t="s">
        <v>110</v>
      </c>
      <c s="32">
        <v>2.8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338</v>
      </c>
    </row>
    <row r="79" spans="1:5" ht="12.75">
      <c r="A79" s="36" t="s">
        <v>51</v>
      </c>
      <c r="E79" s="37" t="s">
        <v>339</v>
      </c>
    </row>
    <row r="80" spans="1:5" ht="89.25">
      <c r="A80" t="s">
        <v>52</v>
      </c>
      <c r="E80" s="35" t="s">
        <v>340</v>
      </c>
    </row>
    <row r="81" spans="1:18" ht="12.75" customHeight="1">
      <c r="A81" s="6" t="s">
        <v>43</v>
      </c>
      <c s="6"/>
      <c s="40" t="s">
        <v>35</v>
      </c>
      <c s="6"/>
      <c s="27" t="s">
        <v>181</v>
      </c>
      <c s="6"/>
      <c s="6"/>
      <c s="6"/>
      <c s="41">
        <f>0+Q81</f>
      </c>
      <c r="O81">
        <f>0+R81</f>
      </c>
      <c r="Q81">
        <f>0+I82+I86+I90+I94</f>
      </c>
      <c>
        <f>0+O82+O86+O90+O94</f>
      </c>
    </row>
    <row r="82" spans="1:16" ht="12.75">
      <c r="A82" s="25" t="s">
        <v>45</v>
      </c>
      <c s="29" t="s">
        <v>170</v>
      </c>
      <c s="29" t="s">
        <v>341</v>
      </c>
      <c s="25" t="s">
        <v>47</v>
      </c>
      <c s="30" t="s">
        <v>342</v>
      </c>
      <c s="31" t="s">
        <v>110</v>
      </c>
      <c s="32">
        <v>16.8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12.75">
      <c r="A84" s="36" t="s">
        <v>51</v>
      </c>
      <c r="E84" s="37" t="s">
        <v>343</v>
      </c>
    </row>
    <row r="85" spans="1:5" ht="51">
      <c r="A85" t="s">
        <v>52</v>
      </c>
      <c r="E85" s="35" t="s">
        <v>191</v>
      </c>
    </row>
    <row r="86" spans="1:16" ht="12.75">
      <c r="A86" s="25" t="s">
        <v>45</v>
      </c>
      <c s="29" t="s">
        <v>176</v>
      </c>
      <c s="29" t="s">
        <v>344</v>
      </c>
      <c s="25" t="s">
        <v>47</v>
      </c>
      <c s="30" t="s">
        <v>345</v>
      </c>
      <c s="31" t="s">
        <v>110</v>
      </c>
      <c s="32">
        <v>7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346</v>
      </c>
    </row>
    <row r="88" spans="1:5" ht="12.75">
      <c r="A88" s="36" t="s">
        <v>51</v>
      </c>
      <c r="E88" s="37" t="s">
        <v>347</v>
      </c>
    </row>
    <row r="89" spans="1:5" ht="140.25">
      <c r="A89" t="s">
        <v>52</v>
      </c>
      <c r="E89" s="35" t="s">
        <v>348</v>
      </c>
    </row>
    <row r="90" spans="1:16" ht="12.75">
      <c r="A90" s="25" t="s">
        <v>45</v>
      </c>
      <c s="29" t="s">
        <v>182</v>
      </c>
      <c s="29" t="s">
        <v>349</v>
      </c>
      <c s="25" t="s">
        <v>47</v>
      </c>
      <c s="30" t="s">
        <v>350</v>
      </c>
      <c s="31" t="s">
        <v>104</v>
      </c>
      <c s="32">
        <v>0.28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346</v>
      </c>
    </row>
    <row r="92" spans="1:5" ht="12.75">
      <c r="A92" s="36" t="s">
        <v>51</v>
      </c>
      <c r="E92" s="37" t="s">
        <v>351</v>
      </c>
    </row>
    <row r="93" spans="1:5" ht="204">
      <c r="A93" t="s">
        <v>52</v>
      </c>
      <c r="E93" s="35" t="s">
        <v>352</v>
      </c>
    </row>
    <row r="94" spans="1:16" ht="12.75">
      <c r="A94" s="25" t="s">
        <v>45</v>
      </c>
      <c s="29" t="s">
        <v>187</v>
      </c>
      <c s="29" t="s">
        <v>353</v>
      </c>
      <c s="25" t="s">
        <v>47</v>
      </c>
      <c s="30" t="s">
        <v>354</v>
      </c>
      <c s="31" t="s">
        <v>110</v>
      </c>
      <c s="32">
        <v>7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355</v>
      </c>
    </row>
    <row r="96" spans="1:5" ht="12.75">
      <c r="A96" s="36" t="s">
        <v>51</v>
      </c>
      <c r="E96" s="37" t="s">
        <v>347</v>
      </c>
    </row>
    <row r="97" spans="1:5" ht="153">
      <c r="A97" t="s">
        <v>52</v>
      </c>
      <c r="E97" s="35" t="s">
        <v>356</v>
      </c>
    </row>
    <row r="98" spans="1:18" ht="12.75" customHeight="1">
      <c r="A98" s="6" t="s">
        <v>43</v>
      </c>
      <c s="6"/>
      <c s="40" t="s">
        <v>71</v>
      </c>
      <c s="6"/>
      <c s="27" t="s">
        <v>357</v>
      </c>
      <c s="6"/>
      <c s="6"/>
      <c s="6"/>
      <c s="41">
        <f>0+Q98</f>
      </c>
      <c r="O98">
        <f>0+R98</f>
      </c>
      <c r="Q98">
        <f>0+I99+I103+I107+I111+I115+I119+I123+I127+I131+I135+I139</f>
      </c>
      <c>
        <f>0+O99+O103+O107+O111+O115+O119+O123+O127+O131+O135+O139</f>
      </c>
    </row>
    <row r="99" spans="1:16" ht="12.75">
      <c r="A99" s="25" t="s">
        <v>45</v>
      </c>
      <c s="29" t="s">
        <v>192</v>
      </c>
      <c s="29" t="s">
        <v>358</v>
      </c>
      <c s="25" t="s">
        <v>47</v>
      </c>
      <c s="30" t="s">
        <v>359</v>
      </c>
      <c s="31" t="s">
        <v>133</v>
      </c>
      <c s="32">
        <v>580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360</v>
      </c>
    </row>
    <row r="101" spans="1:5" ht="12.75">
      <c r="A101" s="36" t="s">
        <v>51</v>
      </c>
      <c r="E101" s="37" t="s">
        <v>361</v>
      </c>
    </row>
    <row r="102" spans="1:5" ht="140.25">
      <c r="A102" t="s">
        <v>52</v>
      </c>
      <c r="E102" s="35" t="s">
        <v>362</v>
      </c>
    </row>
    <row r="103" spans="1:16" ht="12.75">
      <c r="A103" s="25" t="s">
        <v>45</v>
      </c>
      <c s="29" t="s">
        <v>197</v>
      </c>
      <c s="29" t="s">
        <v>363</v>
      </c>
      <c s="25" t="s">
        <v>47</v>
      </c>
      <c s="30" t="s">
        <v>364</v>
      </c>
      <c s="31" t="s">
        <v>133</v>
      </c>
      <c s="32">
        <v>590.5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25.5">
      <c r="A104" s="34" t="s">
        <v>50</v>
      </c>
      <c r="E104" s="35" t="s">
        <v>365</v>
      </c>
    </row>
    <row r="105" spans="1:5" ht="12.75">
      <c r="A105" s="36" t="s">
        <v>51</v>
      </c>
      <c r="E105" s="37" t="s">
        <v>366</v>
      </c>
    </row>
    <row r="106" spans="1:5" ht="127.5">
      <c r="A106" t="s">
        <v>52</v>
      </c>
      <c r="E106" s="35" t="s">
        <v>367</v>
      </c>
    </row>
    <row r="107" spans="1:16" ht="12.75">
      <c r="A107" s="25" t="s">
        <v>45</v>
      </c>
      <c s="29" t="s">
        <v>202</v>
      </c>
      <c s="29" t="s">
        <v>368</v>
      </c>
      <c s="25" t="s">
        <v>47</v>
      </c>
      <c s="30" t="s">
        <v>369</v>
      </c>
      <c s="31" t="s">
        <v>133</v>
      </c>
      <c s="32">
        <v>21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51">
      <c r="A108" s="34" t="s">
        <v>50</v>
      </c>
      <c r="E108" s="35" t="s">
        <v>370</v>
      </c>
    </row>
    <row r="109" spans="1:5" ht="12.75">
      <c r="A109" s="36" t="s">
        <v>51</v>
      </c>
      <c r="E109" s="37" t="s">
        <v>371</v>
      </c>
    </row>
    <row r="110" spans="1:5" ht="127.5">
      <c r="A110" t="s">
        <v>52</v>
      </c>
      <c r="E110" s="35" t="s">
        <v>372</v>
      </c>
    </row>
    <row r="111" spans="1:16" ht="12.75">
      <c r="A111" s="25" t="s">
        <v>45</v>
      </c>
      <c s="29" t="s">
        <v>207</v>
      </c>
      <c s="29" t="s">
        <v>373</v>
      </c>
      <c s="25" t="s">
        <v>47</v>
      </c>
      <c s="30" t="s">
        <v>374</v>
      </c>
      <c s="31" t="s">
        <v>133</v>
      </c>
      <c s="32">
        <v>84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25.5">
      <c r="A112" s="34" t="s">
        <v>50</v>
      </c>
      <c r="E112" s="35" t="s">
        <v>375</v>
      </c>
    </row>
    <row r="113" spans="1:5" ht="12.75">
      <c r="A113" s="36" t="s">
        <v>51</v>
      </c>
      <c r="E113" s="37" t="s">
        <v>376</v>
      </c>
    </row>
    <row r="114" spans="1:5" ht="89.25">
      <c r="A114" t="s">
        <v>52</v>
      </c>
      <c r="E114" s="35" t="s">
        <v>377</v>
      </c>
    </row>
    <row r="115" spans="1:16" ht="12.75">
      <c r="A115" s="25" t="s">
        <v>45</v>
      </c>
      <c s="29" t="s">
        <v>212</v>
      </c>
      <c s="29" t="s">
        <v>378</v>
      </c>
      <c s="25" t="s">
        <v>47</v>
      </c>
      <c s="30" t="s">
        <v>379</v>
      </c>
      <c s="31" t="s">
        <v>133</v>
      </c>
      <c s="32">
        <v>682.5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25.5">
      <c r="A116" s="34" t="s">
        <v>50</v>
      </c>
      <c r="E116" s="35" t="s">
        <v>380</v>
      </c>
    </row>
    <row r="117" spans="1:5" ht="12.75">
      <c r="A117" s="36" t="s">
        <v>51</v>
      </c>
      <c r="E117" s="37" t="s">
        <v>381</v>
      </c>
    </row>
    <row r="118" spans="1:5" ht="89.25">
      <c r="A118" t="s">
        <v>52</v>
      </c>
      <c r="E118" s="35" t="s">
        <v>377</v>
      </c>
    </row>
    <row r="119" spans="1:16" ht="25.5">
      <c r="A119" s="25" t="s">
        <v>45</v>
      </c>
      <c s="29" t="s">
        <v>217</v>
      </c>
      <c s="29" t="s">
        <v>382</v>
      </c>
      <c s="25" t="s">
        <v>47</v>
      </c>
      <c s="30" t="s">
        <v>383</v>
      </c>
      <c s="31" t="s">
        <v>87</v>
      </c>
      <c s="32">
        <v>8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384</v>
      </c>
    </row>
    <row r="121" spans="1:5" ht="12.75">
      <c r="A121" s="36" t="s">
        <v>51</v>
      </c>
      <c r="E121" s="37" t="s">
        <v>47</v>
      </c>
    </row>
    <row r="122" spans="1:5" ht="102">
      <c r="A122" t="s">
        <v>52</v>
      </c>
      <c r="E122" s="35" t="s">
        <v>385</v>
      </c>
    </row>
    <row r="123" spans="1:16" ht="12.75">
      <c r="A123" s="25" t="s">
        <v>45</v>
      </c>
      <c s="29" t="s">
        <v>222</v>
      </c>
      <c s="29" t="s">
        <v>386</v>
      </c>
      <c s="25" t="s">
        <v>47</v>
      </c>
      <c s="30" t="s">
        <v>387</v>
      </c>
      <c s="31" t="s">
        <v>87</v>
      </c>
      <c s="32">
        <v>14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388</v>
      </c>
    </row>
    <row r="125" spans="1:5" ht="12.75">
      <c r="A125" s="36" t="s">
        <v>51</v>
      </c>
      <c r="E125" s="37" t="s">
        <v>47</v>
      </c>
    </row>
    <row r="126" spans="1:5" ht="114.75">
      <c r="A126" t="s">
        <v>52</v>
      </c>
      <c r="E126" s="35" t="s">
        <v>389</v>
      </c>
    </row>
    <row r="127" spans="1:16" ht="12.75">
      <c r="A127" s="25" t="s">
        <v>45</v>
      </c>
      <c s="29" t="s">
        <v>227</v>
      </c>
      <c s="29" t="s">
        <v>390</v>
      </c>
      <c s="25" t="s">
        <v>391</v>
      </c>
      <c s="30" t="s">
        <v>392</v>
      </c>
      <c s="31" t="s">
        <v>87</v>
      </c>
      <c s="32">
        <v>14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393</v>
      </c>
    </row>
    <row r="129" spans="1:5" ht="12.75">
      <c r="A129" s="36" t="s">
        <v>51</v>
      </c>
      <c r="E129" s="37" t="s">
        <v>47</v>
      </c>
    </row>
    <row r="130" spans="1:5" ht="89.25">
      <c r="A130" t="s">
        <v>52</v>
      </c>
      <c r="E130" s="35" t="s">
        <v>394</v>
      </c>
    </row>
    <row r="131" spans="1:16" ht="12.75">
      <c r="A131" s="25" t="s">
        <v>45</v>
      </c>
      <c s="29" t="s">
        <v>232</v>
      </c>
      <c s="29" t="s">
        <v>390</v>
      </c>
      <c s="25" t="s">
        <v>395</v>
      </c>
      <c s="30" t="s">
        <v>392</v>
      </c>
      <c s="31" t="s">
        <v>87</v>
      </c>
      <c s="32">
        <v>2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396</v>
      </c>
    </row>
    <row r="133" spans="1:5" ht="12.75">
      <c r="A133" s="36" t="s">
        <v>51</v>
      </c>
      <c r="E133" s="37" t="s">
        <v>47</v>
      </c>
    </row>
    <row r="134" spans="1:5" ht="89.25">
      <c r="A134" t="s">
        <v>52</v>
      </c>
      <c r="E134" s="35" t="s">
        <v>394</v>
      </c>
    </row>
    <row r="135" spans="1:16" ht="12.75">
      <c r="A135" s="25" t="s">
        <v>45</v>
      </c>
      <c s="29" t="s">
        <v>238</v>
      </c>
      <c s="29" t="s">
        <v>397</v>
      </c>
      <c s="25" t="s">
        <v>47</v>
      </c>
      <c s="30" t="s">
        <v>398</v>
      </c>
      <c s="31" t="s">
        <v>87</v>
      </c>
      <c s="32">
        <v>14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47</v>
      </c>
    </row>
    <row r="137" spans="1:5" ht="12.75">
      <c r="A137" s="36" t="s">
        <v>51</v>
      </c>
      <c r="E137" s="37" t="s">
        <v>47</v>
      </c>
    </row>
    <row r="138" spans="1:5" ht="89.25">
      <c r="A138" t="s">
        <v>52</v>
      </c>
      <c r="E138" s="35" t="s">
        <v>399</v>
      </c>
    </row>
    <row r="139" spans="1:16" ht="25.5">
      <c r="A139" s="25" t="s">
        <v>45</v>
      </c>
      <c s="29" t="s">
        <v>242</v>
      </c>
      <c s="29" t="s">
        <v>400</v>
      </c>
      <c s="25" t="s">
        <v>47</v>
      </c>
      <c s="30" t="s">
        <v>401</v>
      </c>
      <c s="31" t="s">
        <v>87</v>
      </c>
      <c s="32">
        <v>1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47</v>
      </c>
    </row>
    <row r="141" spans="1:5" ht="12.75">
      <c r="A141" s="36" t="s">
        <v>51</v>
      </c>
      <c r="E141" s="37" t="s">
        <v>47</v>
      </c>
    </row>
    <row r="142" spans="1:5" ht="102">
      <c r="A142" t="s">
        <v>52</v>
      </c>
      <c r="E142" s="35" t="s">
        <v>402</v>
      </c>
    </row>
    <row r="143" spans="1:18" ht="12.75" customHeight="1">
      <c r="A143" s="6" t="s">
        <v>43</v>
      </c>
      <c s="6"/>
      <c s="40" t="s">
        <v>126</v>
      </c>
      <c s="6"/>
      <c s="27" t="s">
        <v>403</v>
      </c>
      <c s="6"/>
      <c s="6"/>
      <c s="6"/>
      <c s="41">
        <f>0+Q143</f>
      </c>
      <c r="O143">
        <f>0+R143</f>
      </c>
      <c r="Q143">
        <f>0+I144+I148+I152+I156</f>
      </c>
      <c>
        <f>0+O144+O148+O152+O156</f>
      </c>
    </row>
    <row r="144" spans="1:16" ht="12.75">
      <c r="A144" s="25" t="s">
        <v>45</v>
      </c>
      <c s="29" t="s">
        <v>246</v>
      </c>
      <c s="29" t="s">
        <v>404</v>
      </c>
      <c s="25" t="s">
        <v>47</v>
      </c>
      <c s="30" t="s">
        <v>405</v>
      </c>
      <c s="31" t="s">
        <v>133</v>
      </c>
      <c s="32">
        <v>84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406</v>
      </c>
    </row>
    <row r="146" spans="1:5" ht="12.75">
      <c r="A146" s="36" t="s">
        <v>51</v>
      </c>
      <c r="E146" s="37" t="s">
        <v>407</v>
      </c>
    </row>
    <row r="147" spans="1:5" ht="242.25">
      <c r="A147" t="s">
        <v>52</v>
      </c>
      <c r="E147" s="35" t="s">
        <v>408</v>
      </c>
    </row>
    <row r="148" spans="1:16" ht="12.75">
      <c r="A148" s="25" t="s">
        <v>45</v>
      </c>
      <c s="29" t="s">
        <v>250</v>
      </c>
      <c s="29" t="s">
        <v>409</v>
      </c>
      <c s="25" t="s">
        <v>47</v>
      </c>
      <c s="30" t="s">
        <v>410</v>
      </c>
      <c s="31" t="s">
        <v>133</v>
      </c>
      <c s="32">
        <v>128.7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25.5">
      <c r="A149" s="34" t="s">
        <v>50</v>
      </c>
      <c r="E149" s="35" t="s">
        <v>411</v>
      </c>
    </row>
    <row r="150" spans="1:5" ht="12.75">
      <c r="A150" s="36" t="s">
        <v>51</v>
      </c>
      <c r="E150" s="37" t="s">
        <v>412</v>
      </c>
    </row>
    <row r="151" spans="1:5" ht="242.25">
      <c r="A151" t="s">
        <v>52</v>
      </c>
      <c r="E151" s="35" t="s">
        <v>408</v>
      </c>
    </row>
    <row r="152" spans="1:16" ht="12.75">
      <c r="A152" s="25" t="s">
        <v>45</v>
      </c>
      <c s="29" t="s">
        <v>254</v>
      </c>
      <c s="29" t="s">
        <v>413</v>
      </c>
      <c s="25" t="s">
        <v>47</v>
      </c>
      <c s="30" t="s">
        <v>414</v>
      </c>
      <c s="31" t="s">
        <v>133</v>
      </c>
      <c s="32">
        <v>11.2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415</v>
      </c>
    </row>
    <row r="154" spans="1:5" ht="12.75">
      <c r="A154" s="36" t="s">
        <v>51</v>
      </c>
      <c r="E154" s="37" t="s">
        <v>416</v>
      </c>
    </row>
    <row r="155" spans="1:5" ht="242.25">
      <c r="A155" t="s">
        <v>52</v>
      </c>
      <c r="E155" s="35" t="s">
        <v>408</v>
      </c>
    </row>
    <row r="156" spans="1:16" ht="12.75">
      <c r="A156" s="25" t="s">
        <v>45</v>
      </c>
      <c s="29" t="s">
        <v>259</v>
      </c>
      <c s="29" t="s">
        <v>417</v>
      </c>
      <c s="25" t="s">
        <v>47</v>
      </c>
      <c s="30" t="s">
        <v>418</v>
      </c>
      <c s="31" t="s">
        <v>104</v>
      </c>
      <c s="32">
        <v>7.02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47</v>
      </c>
    </row>
    <row r="158" spans="1:5" ht="12.75">
      <c r="A158" s="36" t="s">
        <v>51</v>
      </c>
      <c r="E158" s="37" t="s">
        <v>419</v>
      </c>
    </row>
    <row r="159" spans="1:5" ht="369.75">
      <c r="A159" t="s">
        <v>52</v>
      </c>
      <c r="E159" s="35" t="s">
        <v>335</v>
      </c>
    </row>
    <row r="160" spans="1:18" ht="12.75" customHeight="1">
      <c r="A160" s="6" t="s">
        <v>43</v>
      </c>
      <c s="6"/>
      <c s="40" t="s">
        <v>40</v>
      </c>
      <c s="6"/>
      <c s="27" t="s">
        <v>216</v>
      </c>
      <c s="6"/>
      <c s="6"/>
      <c s="6"/>
      <c s="41">
        <f>0+Q160</f>
      </c>
      <c r="O160">
        <f>0+R160</f>
      </c>
      <c r="Q160">
        <f>0+I161</f>
      </c>
      <c>
        <f>0+O161</f>
      </c>
    </row>
    <row r="161" spans="1:16" ht="12.75">
      <c r="A161" s="25" t="s">
        <v>45</v>
      </c>
      <c s="29" t="s">
        <v>264</v>
      </c>
      <c s="29" t="s">
        <v>420</v>
      </c>
      <c s="25" t="s">
        <v>47</v>
      </c>
      <c s="30" t="s">
        <v>421</v>
      </c>
      <c s="31" t="s">
        <v>104</v>
      </c>
      <c s="32">
        <v>2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422</v>
      </c>
    </row>
    <row r="163" spans="1:5" ht="12.75">
      <c r="A163" s="36" t="s">
        <v>51</v>
      </c>
      <c r="E163" s="37" t="s">
        <v>47</v>
      </c>
    </row>
    <row r="164" spans="1:5" ht="102">
      <c r="A164" t="s">
        <v>52</v>
      </c>
      <c r="E164" s="35" t="s">
        <v>423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